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acker" sheetId="1" state="visible" r:id="rId3"/>
    <sheet name="Monthly" sheetId="2" state="visible" r:id="rId4"/>
    <sheet name="Swaps" sheetId="3" state="visible" r:id="rId5"/>
    <sheet name="Safe Trading Tips" sheetId="4" state="visible" r:id="rId6"/>
    <sheet name="Site Fe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<sst xmlns="http://schemas.openxmlformats.org/spreadsheetml/2006/main" count="68" uniqueCount="62">
  <si>
    <t xml:space="preserve">Skin Trading Tracker</t>
  </si>
  <si>
    <t xml:space="preserve">How to use:  1) Type the skin name, what you paid, and where you sell it. Dealing with a person? Type their name in Person and pick Direct (person).   2) When you sell it, type the sell date and the price you sold it for. Everything else fills in by itself.   3) Swapped a skin for another skin? Use the Swaps sheet.</t>
  </si>
  <si>
    <t xml:space="preserve">Total profit</t>
  </si>
  <si>
    <t xml:space="preserve">Skins sold</t>
  </si>
  <si>
    <t xml:space="preserve">Win rate</t>
  </si>
  <si>
    <t xml:space="preserve">Return on money spent</t>
  </si>
  <si>
    <t xml:space="preserve">Skins holding</t>
  </si>
  <si>
    <t xml:space="preserve">Money tied up</t>
  </si>
  <si>
    <t xml:space="preserve">Profit from swaps</t>
  </si>
  <si>
    <t xml:space="preserve">'Sell for at least' shows the price you need to get back what you paid after the site's fee, for skins you still hold.</t>
  </si>
  <si>
    <t xml:space="preserve">YOUR TRADES  (yellow = you type, grey = automatic)</t>
  </si>
  <si>
    <t xml:space="preserve">Skin name</t>
  </si>
  <si>
    <t xml:space="preserve">Person (if any)</t>
  </si>
  <si>
    <t xml:space="preserve">Site you sell on</t>
  </si>
  <si>
    <t xml:space="preserve">Buy date</t>
  </si>
  <si>
    <t xml:space="preserve">You paid ($)</t>
  </si>
  <si>
    <t xml:space="preserve">Sell date</t>
  </si>
  <si>
    <t xml:space="preserve">You sold for ($)</t>
  </si>
  <si>
    <t xml:space="preserve">Status</t>
  </si>
  <si>
    <t xml:space="preserve">Fee ($)</t>
  </si>
  <si>
    <t xml:space="preserve">Profit ($)</t>
  </si>
  <si>
    <t xml:space="preserve">Profit %</t>
  </si>
  <si>
    <t xml:space="preserve">Days</t>
  </si>
  <si>
    <t xml:space="preserve">Sell for at least ($)</t>
  </si>
  <si>
    <t xml:space="preserve">Result</t>
  </si>
  <si>
    <t xml:space="preserve">AK-47 skin (example)</t>
  </si>
  <si>
    <t xml:space="preserve">Ali</t>
  </si>
  <si>
    <t xml:space="preserve">Direct (person)</t>
  </si>
  <si>
    <t xml:space="preserve">AWP skin (example)</t>
  </si>
  <si>
    <t xml:space="preserve">Skinport</t>
  </si>
  <si>
    <t xml:space="preserve">Sticker (example)</t>
  </si>
  <si>
    <t xml:space="preserve">Steam Market</t>
  </si>
  <si>
    <t xml:space="preserve">Profit by month</t>
  </si>
  <si>
    <t xml:space="preserve">First month to show:</t>
  </si>
  <si>
    <t xml:space="preserve">Change this to the month you started. The next 11 months follow it.</t>
  </si>
  <si>
    <t xml:space="preserve">Month</t>
  </si>
  <si>
    <t xml:space="preserve">Best month</t>
  </si>
  <si>
    <t xml:space="preserve">Total (12 months)</t>
  </si>
  <si>
    <t xml:space="preserve">Trades are counted in the month of their sell date. Swaps are not included here.</t>
  </si>
  <si>
    <t xml:space="preserve">Swaps (skin for skin)</t>
  </si>
  <si>
    <t xml:space="preserve">For trades where no money changes hands. Type what you gave and what you got, with your best estimate of each value ($). The sheet shows if you came out ahead. Row 5 is an example - type over it.</t>
  </si>
  <si>
    <t xml:space="preserve">Date</t>
  </si>
  <si>
    <t xml:space="preserve">Person</t>
  </si>
  <si>
    <t xml:space="preserve">You gave</t>
  </si>
  <si>
    <t xml:space="preserve">Value of what you gave ($)</t>
  </si>
  <si>
    <t xml:space="preserve">You got</t>
  </si>
  <si>
    <t xml:space="preserve">Value of what you got ($)</t>
  </si>
  <si>
    <t xml:space="preserve">Gain ($)</t>
  </si>
  <si>
    <t xml:space="preserve">Sam</t>
  </si>
  <si>
    <t xml:space="preserve">Glove skin (example)</t>
  </si>
  <si>
    <t xml:space="preserve">Knife skin (example)</t>
  </si>
  <si>
    <t xml:space="preserve">3 Safe Trading Tips</t>
  </si>
  <si>
    <t xml:space="preserve">Read these before you trade with someone.</t>
  </si>
  <si>
    <t xml:space="preserve">1.  Never share your login or codes, and never log in through a link someone sends you.</t>
  </si>
  <si>
    <t xml:space="preserve">2.  Check the exact items and the price in the offer before you accept it.</t>
  </si>
  <si>
    <t xml:space="preserve">3.  Hand over the skin only after the money is really in your account.</t>
  </si>
  <si>
    <t xml:space="preserve">Site Fees</t>
  </si>
  <si>
    <t xml:space="preserve">The fee a site takes when you sell. These are EXAMPLE numbers - check each site's current fee and change the yellow cells. You can add your own sites in the empty rows.</t>
  </si>
  <si>
    <t xml:space="preserve">Site</t>
  </si>
  <si>
    <t xml:space="preserve">Fee when selling</t>
  </si>
  <si>
    <t xml:space="preserve">DMarket</t>
  </si>
  <si>
    <t xml:space="preserve">CSFloat</t>
  </si>
</sst>
</file>

<file path=xl/styles.xml><?xml version="1.0" encoding="utf-8"?>
<styleSheet xmlns="http://schemas.openxmlformats.org/spreadsheetml/2006/main">
  <numFmts count="9">
    <numFmt numFmtId="164" formatCode="General"/>
    <numFmt numFmtId="165" formatCode="\$#,##0.00;[RED]&quot;-$&quot;#,##0.00;\-"/>
    <numFmt numFmtId="166" formatCode="0"/>
    <numFmt numFmtId="167" formatCode="0%"/>
    <numFmt numFmtId="168" formatCode="0.0%;[RED]\-0.0%;\-"/>
    <numFmt numFmtId="169" formatCode="\$#,##0.00"/>
    <numFmt numFmtId="170" formatCode="yyyy\-mm\-dd"/>
    <numFmt numFmtId="171" formatCode="yyyy\-mm"/>
    <numFmt numFmtId="172" formatCode="0.0%"/>
  </numFmts>
  <fonts count="13">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sz val="10"/>
      <color rgb="FF404040"/>
      <name val="Arial"/>
      <family val="0"/>
      <charset val="1"/>
    </font>
    <font>
      <b val="true"/>
      <sz val="10"/>
      <name val="Arial"/>
      <family val="0"/>
      <charset val="1"/>
    </font>
    <font>
      <b val="true"/>
      <sz val="14"/>
      <color rgb="FF1F3864"/>
      <name val="Arial"/>
      <family val="0"/>
      <charset val="1"/>
    </font>
    <font>
      <i val="true"/>
      <sz val="9"/>
      <color rgb="FF595959"/>
      <name val="Arial"/>
      <family val="0"/>
      <charset val="1"/>
    </font>
    <font>
      <b val="true"/>
      <sz val="10"/>
      <color rgb="FFFFFFFF"/>
      <name val="Arial"/>
      <family val="0"/>
      <charset val="1"/>
    </font>
    <font>
      <sz val="10"/>
      <color rgb="FF0000FF"/>
      <name val="Arial"/>
      <family val="0"/>
      <charset val="1"/>
    </font>
    <font>
      <sz val="10"/>
      <color rgb="FF000000"/>
      <name val="Arial"/>
      <family val="0"/>
      <charset val="1"/>
    </font>
    <font>
      <sz val="11"/>
      <name val="Arial"/>
      <family val="0"/>
      <charset val="1"/>
    </font>
  </fonts>
  <fills count="6">
    <fill>
      <patternFill patternType="none"/>
    </fill>
    <fill>
      <patternFill patternType="gray125"/>
    </fill>
    <fill>
      <patternFill patternType="solid">
        <fgColor rgb="FFDDEBF7"/>
        <bgColor rgb="FFF2F2F2"/>
      </patternFill>
    </fill>
    <fill>
      <patternFill patternType="solid">
        <fgColor rgb="FF1F3864"/>
        <bgColor rgb="FF333399"/>
      </patternFill>
    </fill>
    <fill>
      <patternFill patternType="solid">
        <fgColor rgb="FFFFF9DB"/>
        <bgColor rgb="FFF2F2F2"/>
      </patternFill>
    </fill>
    <fill>
      <patternFill patternType="solid">
        <fgColor rgb="FFF2F2F2"/>
        <bgColor rgb="FFFFF9DB"/>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false" indent="0" shrinkToFit="false"/>
      <protection locked="true" hidden="false"/>
    </xf>
    <xf numFmtId="166" fontId="7" fillId="2" borderId="1" xfId="0" applyFont="true" applyBorder="true" applyAlignment="true" applyProtection="false">
      <alignment horizontal="center" vertical="center" textRotation="0" wrapText="false" indent="0" shrinkToFit="false"/>
      <protection locked="true" hidden="false"/>
    </xf>
    <xf numFmtId="167" fontId="7" fillId="2" borderId="1" xfId="0" applyFont="true" applyBorder="true" applyAlignment="true" applyProtection="false">
      <alignment horizontal="center" vertical="center" textRotation="0" wrapText="false" indent="0" shrinkToFit="false"/>
      <protection locked="true" hidden="false"/>
    </xf>
    <xf numFmtId="168" fontId="7" fillId="2" borderId="1" xfId="0" applyFont="true" applyBorder="true" applyAlignment="true" applyProtection="false">
      <alignment horizontal="center" vertical="center" textRotation="0" wrapText="false" indent="0" shrinkToFit="false"/>
      <protection locked="true" hidden="false"/>
    </xf>
    <xf numFmtId="169"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70" fontId="10" fillId="4"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bottom" textRotation="0" wrapText="false" indent="0" shrinkToFit="false"/>
      <protection locked="true" hidden="false"/>
    </xf>
    <xf numFmtId="169" fontId="11" fillId="5" borderId="1" xfId="0" applyFont="true" applyBorder="true" applyAlignment="true" applyProtection="false">
      <alignment horizontal="center" vertical="bottom" textRotation="0" wrapText="false" indent="0" shrinkToFit="false"/>
      <protection locked="true" hidden="false"/>
    </xf>
    <xf numFmtId="165" fontId="11" fillId="5" borderId="1" xfId="0" applyFont="true" applyBorder="true" applyAlignment="true" applyProtection="false">
      <alignment horizontal="center" vertical="bottom" textRotation="0" wrapText="false" indent="0" shrinkToFit="false"/>
      <protection locked="true" hidden="false"/>
    </xf>
    <xf numFmtId="168" fontId="11" fillId="5" borderId="1" xfId="0" applyFont="true" applyBorder="true" applyAlignment="true" applyProtection="false">
      <alignment horizontal="center" vertical="bottom" textRotation="0" wrapText="false" indent="0" shrinkToFit="false"/>
      <protection locked="true" hidden="false"/>
    </xf>
    <xf numFmtId="166" fontId="11" fillId="5" borderId="1" xfId="0" applyFont="true" applyBorder="true" applyAlignment="true" applyProtection="false">
      <alignment horizontal="center" vertical="bottom" textRotation="0" wrapText="false" indent="0" shrinkToFit="false"/>
      <protection locked="true" hidden="false"/>
    </xf>
    <xf numFmtId="171" fontId="10" fillId="4" borderId="1" xfId="0" applyFont="true" applyBorder="true" applyAlignment="false" applyProtection="false">
      <alignment horizontal="general" vertical="bottom" textRotation="0" wrapText="false" indent="0" shrinkToFit="false"/>
      <protection locked="true" hidden="false"/>
    </xf>
    <xf numFmtId="171" fontId="11" fillId="0" borderId="1" xfId="0" applyFont="true" applyBorder="true" applyAlignment="true" applyProtection="false">
      <alignment horizontal="center" vertical="bottom" textRotation="0" wrapText="false" indent="0" shrinkToFit="false"/>
      <protection locked="true" hidden="false"/>
    </xf>
    <xf numFmtId="166" fontId="11" fillId="0" borderId="1" xfId="0" applyFont="true" applyBorder="true" applyAlignment="true" applyProtection="false">
      <alignment horizontal="center" vertical="bottom" textRotation="0" wrapText="false" indent="0" shrinkToFit="false"/>
      <protection locked="true" hidden="false"/>
    </xf>
    <xf numFmtId="165" fontId="11" fillId="0" borderId="1" xfId="0" applyFont="true" applyBorder="true" applyAlignment="true" applyProtection="false">
      <alignment horizontal="right"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5" fontId="11" fillId="5"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72" fontId="10"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C6EFCE"/>
        </patternFill>
      </fill>
    </dxf>
    <dxf>
      <fill>
        <patternFill>
          <bgColor rgb="FFFFC7CE"/>
        </patternFill>
      </fill>
    </dxf>
    <dxf>
      <fill>
        <patternFill>
          <bgColor rgb="FFFFEB9C"/>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9DB"/>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6EFCE"/>
      <rgbColor rgb="FFFFEB9C"/>
      <rgbColor rgb="FF99CCFF"/>
      <rgbColor rgb="FFFF99CC"/>
      <rgbColor rgb="FFCC99FF"/>
      <rgbColor rgb="FFFFC7CE"/>
      <rgbColor rgb="FF2E75B6"/>
      <rgbColor rgb="FF33CCCC"/>
      <rgbColor rgb="FF99CC00"/>
      <rgbColor rgb="FFFFCC00"/>
      <rgbColor rgb="FFFF9900"/>
      <rgbColor rgb="FFFF6600"/>
      <rgbColor rgb="FF595959"/>
      <rgbColor rgb="FF70AD47"/>
      <rgbColor rgb="FF1F3864"/>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A1:N20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20"/>
    <col collapsed="false" customWidth="true" hidden="false" outlineLevel="0" max="6" min="4" style="0" width="12"/>
    <col collapsed="false" customWidth="true" hidden="false" outlineLevel="0" max="7" min="7" style="0" width="14"/>
    <col collapsed="false" customWidth="true" hidden="false" outlineLevel="0" max="9" min="8" style="0" width="10"/>
    <col collapsed="false" customWidth="true" hidden="false" outlineLevel="0" max="10" min="10" style="0" width="11"/>
    <col collapsed="false" customWidth="true" hidden="false" outlineLevel="0" max="11" min="11" style="0" width="10"/>
    <col collapsed="false" customWidth="true" hidden="false" outlineLevel="0" max="12" min="12" style="0" width="7"/>
    <col collapsed="false" customWidth="true" hidden="false" outlineLevel="0" max="13" min="13" style="0" width="15"/>
    <col collapsed="false" customWidth="true" hidden="false" outlineLevel="0" max="14" min="14" style="0" width="9"/>
  </cols>
  <sheetData>
    <row r="1" customFormat="false" ht="19.7" hidden="false" customHeight="false" outlineLevel="0" collapsed="false">
      <c r="A1" s="1" t="s">
        <v>0</v>
      </c>
    </row>
    <row r="2" customFormat="false" ht="48" hidden="false" customHeight="true" outlineLevel="0" collapsed="false">
      <c r="A2" s="2" t="s">
        <v>1</v>
      </c>
      <c r="B2" s="2"/>
      <c r="C2" s="2"/>
      <c r="D2" s="2"/>
      <c r="E2" s="2"/>
      <c r="F2" s="2"/>
      <c r="G2" s="2"/>
      <c r="H2" s="2"/>
      <c r="I2" s="2"/>
      <c r="J2" s="2"/>
      <c r="K2" s="2"/>
      <c r="L2" s="2"/>
      <c r="M2" s="2"/>
      <c r="N2" s="2"/>
    </row>
    <row r="4" customFormat="false" ht="30" hidden="false" customHeight="true" outlineLevel="0" collapsed="false">
      <c r="A4" s="3" t="s">
        <v>2</v>
      </c>
      <c r="B4" s="3" t="s">
        <v>3</v>
      </c>
      <c r="C4" s="3" t="s">
        <v>4</v>
      </c>
      <c r="D4" s="3" t="s">
        <v>5</v>
      </c>
      <c r="E4" s="3" t="s">
        <v>6</v>
      </c>
      <c r="F4" s="3" t="s">
        <v>7</v>
      </c>
      <c r="G4" s="3" t="s">
        <v>8</v>
      </c>
    </row>
    <row r="5" customFormat="false" ht="27.75" hidden="false" customHeight="true" outlineLevel="0" collapsed="false">
      <c r="A5" s="4" t="n">
        <f aca="false">SUM($J$9:$J$208)</f>
        <v>2.025</v>
      </c>
      <c r="B5" s="5" t="n">
        <f aca="false">COUNT($J$9:$J$208)</f>
        <v>2</v>
      </c>
      <c r="C5" s="6" t="n">
        <f aca="false">IF(B5=0,0,COUNTIF($J$9:$J$208,"&gt;0")/B5)</f>
        <v>0.5</v>
      </c>
      <c r="D5" s="7" t="n">
        <f aca="false">IF(SUMIFS($E$9:$E$208,$H$9:$H$208,"Sold")=0,0,A5/SUMIFS($E$9:$E$208,$H$9:$H$208,"Sold"))</f>
        <v>0.1125</v>
      </c>
      <c r="E5" s="5" t="n">
        <f aca="false">COUNTIF($H$9:$H$208,"Holding")</f>
        <v>1</v>
      </c>
      <c r="F5" s="8" t="n">
        <f aca="false">SUMIFS($E$9:$E$208,$H$9:$H$208,"Holding")</f>
        <v>8</v>
      </c>
      <c r="G5" s="4" t="n">
        <f aca="false">SUM(Swaps!$G$5:$G$104)</f>
        <v>6</v>
      </c>
    </row>
    <row r="6" customFormat="false" ht="15" hidden="false" customHeight="false" outlineLevel="0" collapsed="false">
      <c r="A6" s="9" t="s">
        <v>9</v>
      </c>
    </row>
    <row r="7" customFormat="false" ht="15" hidden="false" customHeight="false" outlineLevel="0" collapsed="false">
      <c r="A7" s="10" t="s">
        <v>10</v>
      </c>
    </row>
    <row r="8" customFormat="false" ht="31.5" hidden="false" customHeight="true" outlineLevel="0" collapsed="false">
      <c r="A8" s="11" t="s">
        <v>11</v>
      </c>
      <c r="B8" s="11" t="s">
        <v>12</v>
      </c>
      <c r="C8" s="11" t="s">
        <v>13</v>
      </c>
      <c r="D8" s="11" t="s">
        <v>14</v>
      </c>
      <c r="E8" s="11" t="s">
        <v>15</v>
      </c>
      <c r="F8" s="11" t="s">
        <v>16</v>
      </c>
      <c r="G8" s="11" t="s">
        <v>17</v>
      </c>
      <c r="H8" s="11" t="s">
        <v>18</v>
      </c>
      <c r="I8" s="11" t="s">
        <v>19</v>
      </c>
      <c r="J8" s="11" t="s">
        <v>20</v>
      </c>
      <c r="K8" s="11" t="s">
        <v>21</v>
      </c>
      <c r="L8" s="11" t="s">
        <v>22</v>
      </c>
      <c r="M8" s="11" t="s">
        <v>23</v>
      </c>
      <c r="N8" s="11" t="s">
        <v>24</v>
      </c>
    </row>
    <row r="9" customFormat="false" ht="15" hidden="false" customHeight="false" outlineLevel="0" collapsed="false">
      <c r="A9" s="12" t="s">
        <v>25</v>
      </c>
      <c r="B9" s="12" t="s">
        <v>26</v>
      </c>
      <c r="C9" s="12" t="s">
        <v>27</v>
      </c>
      <c r="D9" s="13" t="n">
        <v>46307</v>
      </c>
      <c r="E9" s="14" t="n">
        <v>12</v>
      </c>
      <c r="F9" s="13" t="n">
        <v>46314</v>
      </c>
      <c r="G9" s="14" t="n">
        <v>14.5</v>
      </c>
      <c r="H9" s="15" t="str">
        <f aca="false">IF(E9="","",IF(G9&lt;&gt;"","Sold","Holding"))</f>
        <v>Sold</v>
      </c>
      <c r="I9" s="16" t="n">
        <f aca="false">IF(OR(E9="",G9=""),"",G9*IFERROR(INDEX('Site Fees'!$B$4:$B$13,MATCH(C9,'Site Fees'!$A$4:$A$13,0)),0))</f>
        <v>0</v>
      </c>
      <c r="J9" s="17" t="n">
        <f aca="false">IF(OR(E9="",G9=""),"",G9-I9-E9)</f>
        <v>2.5</v>
      </c>
      <c r="K9" s="18" t="n">
        <f aca="false">IF(J9="","",IF(E9=0,"",J9/E9))</f>
        <v>0.208333333333333</v>
      </c>
      <c r="L9" s="19" t="n">
        <f aca="true">IF(OR(D9="",E9=""),"",IF(G9&lt;&gt;"",IF(F9="","",F9-D9),TODAY()-D9))</f>
        <v>7</v>
      </c>
      <c r="M9" s="16" t="str">
        <f aca="false">IF(OR(E9="",G9&lt;&gt;""),"",IFERROR(E9/(1-IFERROR(INDEX('Site Fees'!$B$4:$B$13,MATCH(C9,'Site Fees'!$A$4:$A$13,0)),0)),""))</f>
        <v/>
      </c>
      <c r="N9" s="15" t="str">
        <f aca="false">IF(J9="","",IF(J9&gt;0,"Win",IF(J9&lt;0,"Loss","Even")))</f>
        <v>Win</v>
      </c>
    </row>
    <row r="10" customFormat="false" ht="15" hidden="false" customHeight="false" outlineLevel="0" collapsed="false">
      <c r="A10" s="12" t="s">
        <v>28</v>
      </c>
      <c r="B10" s="12"/>
      <c r="C10" s="12" t="s">
        <v>29</v>
      </c>
      <c r="D10" s="13" t="n">
        <v>46312</v>
      </c>
      <c r="E10" s="14" t="n">
        <v>8</v>
      </c>
      <c r="F10" s="13"/>
      <c r="G10" s="14"/>
      <c r="H10" s="15" t="str">
        <f aca="false">IF(E10="","",IF(G10&lt;&gt;"","Sold","Holding"))</f>
        <v>Holding</v>
      </c>
      <c r="I10" s="16" t="str">
        <f aca="false">IF(OR(E10="",G10=""),"",G10*IFERROR(INDEX('Site Fees'!$B$4:$B$13,MATCH(C10,'Site Fees'!$A$4:$A$13,0)),0))</f>
        <v/>
      </c>
      <c r="J10" s="17" t="str">
        <f aca="false">IF(OR(E10="",G10=""),"",G10-I10-E10)</f>
        <v/>
      </c>
      <c r="K10" s="18" t="str">
        <f aca="false">IF(J10="","",IF(E10=0,"",J10/E10))</f>
        <v/>
      </c>
      <c r="L10" s="19" t="n">
        <f aca="true">IF(OR(D10="",E10=""),"",IF(G10&lt;&gt;"",IF(F10="","",F10-D10),TODAY()-D10))</f>
        <v>2</v>
      </c>
      <c r="M10" s="16" t="n">
        <f aca="false">IF(OR(E10="",G10&lt;&gt;""),"",IFERROR(E10/(1-IFERROR(INDEX('Site Fees'!$B$4:$B$13,MATCH(C10,'Site Fees'!$A$4:$A$13,0)),0)),""))</f>
        <v>9.09090909090909</v>
      </c>
      <c r="N10" s="15" t="str">
        <f aca="false">IF(J10="","",IF(J10&gt;0,"Win",IF(J10&lt;0,"Loss","Even")))</f>
        <v/>
      </c>
    </row>
    <row r="11" customFormat="false" ht="15" hidden="false" customHeight="false" outlineLevel="0" collapsed="false">
      <c r="A11" s="12" t="s">
        <v>30</v>
      </c>
      <c r="B11" s="12"/>
      <c r="C11" s="12" t="s">
        <v>31</v>
      </c>
      <c r="D11" s="13" t="n">
        <v>46296</v>
      </c>
      <c r="E11" s="14" t="n">
        <v>6</v>
      </c>
      <c r="F11" s="13" t="n">
        <v>46310</v>
      </c>
      <c r="G11" s="14" t="n">
        <v>6.5</v>
      </c>
      <c r="H11" s="15" t="str">
        <f aca="false">IF(E11="","",IF(G11&lt;&gt;"","Sold","Holding"))</f>
        <v>Sold</v>
      </c>
      <c r="I11" s="16" t="n">
        <f aca="false">IF(OR(E11="",G11=""),"",G11*IFERROR(INDEX('Site Fees'!$B$4:$B$13,MATCH(C11,'Site Fees'!$A$4:$A$13,0)),0))</f>
        <v>0.975</v>
      </c>
      <c r="J11" s="17" t="n">
        <f aca="false">IF(OR(E11="",G11=""),"",G11-I11-E11)</f>
        <v>-0.475</v>
      </c>
      <c r="K11" s="18" t="n">
        <f aca="false">IF(J11="","",IF(E11=0,"",J11/E11))</f>
        <v>-0.0791666666666666</v>
      </c>
      <c r="L11" s="19" t="n">
        <f aca="true">IF(OR(D11="",E11=""),"",IF(G11&lt;&gt;"",IF(F11="","",F11-D11),TODAY()-D11))</f>
        <v>14</v>
      </c>
      <c r="M11" s="16" t="str">
        <f aca="false">IF(OR(E11="",G11&lt;&gt;""),"",IFERROR(E11/(1-IFERROR(INDEX('Site Fees'!$B$4:$B$13,MATCH(C11,'Site Fees'!$A$4:$A$13,0)),0)),""))</f>
        <v/>
      </c>
      <c r="N11" s="15" t="str">
        <f aca="false">IF(J11="","",IF(J11&gt;0,"Win",IF(J11&lt;0,"Loss","Even")))</f>
        <v>Loss</v>
      </c>
    </row>
    <row r="12" customFormat="false" ht="15" hidden="false" customHeight="false" outlineLevel="0" collapsed="false">
      <c r="A12" s="12"/>
      <c r="B12" s="12"/>
      <c r="C12" s="12"/>
      <c r="D12" s="13"/>
      <c r="E12" s="14"/>
      <c r="F12" s="13"/>
      <c r="G12" s="14"/>
      <c r="H12" s="15" t="str">
        <f aca="false">IF(E12="","",IF(G12&lt;&gt;"","Sold","Holding"))</f>
        <v/>
      </c>
      <c r="I12" s="16" t="str">
        <f aca="false">IF(OR(E12="",G12=""),"",G12*IFERROR(INDEX('Site Fees'!$B$4:$B$13,MATCH(C12,'Site Fees'!$A$4:$A$13,0)),0))</f>
        <v/>
      </c>
      <c r="J12" s="17" t="str">
        <f aca="false">IF(OR(E12="",G12=""),"",G12-I12-E12)</f>
        <v/>
      </c>
      <c r="K12" s="18" t="str">
        <f aca="false">IF(J12="","",IF(E12=0,"",J12/E12))</f>
        <v/>
      </c>
      <c r="L12" s="19" t="str">
        <f aca="true">IF(OR(D12="",E12=""),"",IF(G12&lt;&gt;"",IF(F12="","",F12-D12),TODAY()-D12))</f>
        <v/>
      </c>
      <c r="M12" s="16" t="str">
        <f aca="false">IF(OR(E12="",G12&lt;&gt;""),"",IFERROR(E12/(1-IFERROR(INDEX('Site Fees'!$B$4:$B$13,MATCH(C12,'Site Fees'!$A$4:$A$13,0)),0)),""))</f>
        <v/>
      </c>
      <c r="N12" s="15" t="str">
        <f aca="false">IF(J12="","",IF(J12&gt;0,"Win",IF(J12&lt;0,"Loss","Even")))</f>
        <v/>
      </c>
    </row>
    <row r="13" customFormat="false" ht="15" hidden="false" customHeight="false" outlineLevel="0" collapsed="false">
      <c r="A13" s="12"/>
      <c r="B13" s="12"/>
      <c r="C13" s="12"/>
      <c r="D13" s="13"/>
      <c r="E13" s="14"/>
      <c r="F13" s="13"/>
      <c r="G13" s="14"/>
      <c r="H13" s="15" t="str">
        <f aca="false">IF(E13="","",IF(G13&lt;&gt;"","Sold","Holding"))</f>
        <v/>
      </c>
      <c r="I13" s="16" t="str">
        <f aca="false">IF(OR(E13="",G13=""),"",G13*IFERROR(INDEX('Site Fees'!$B$4:$B$13,MATCH(C13,'Site Fees'!$A$4:$A$13,0)),0))</f>
        <v/>
      </c>
      <c r="J13" s="17" t="str">
        <f aca="false">IF(OR(E13="",G13=""),"",G13-I13-E13)</f>
        <v/>
      </c>
      <c r="K13" s="18" t="str">
        <f aca="false">IF(J13="","",IF(E13=0,"",J13/E13))</f>
        <v/>
      </c>
      <c r="L13" s="19" t="str">
        <f aca="true">IF(OR(D13="",E13=""),"",IF(G13&lt;&gt;"",IF(F13="","",F13-D13),TODAY()-D13))</f>
        <v/>
      </c>
      <c r="M13" s="16" t="str">
        <f aca="false">IF(OR(E13="",G13&lt;&gt;""),"",IFERROR(E13/(1-IFERROR(INDEX('Site Fees'!$B$4:$B$13,MATCH(C13,'Site Fees'!$A$4:$A$13,0)),0)),""))</f>
        <v/>
      </c>
      <c r="N13" s="15" t="str">
        <f aca="false">IF(J13="","",IF(J13&gt;0,"Win",IF(J13&lt;0,"Loss","Even")))</f>
        <v/>
      </c>
    </row>
    <row r="14" customFormat="false" ht="15" hidden="false" customHeight="false" outlineLevel="0" collapsed="false">
      <c r="A14" s="12"/>
      <c r="B14" s="12"/>
      <c r="C14" s="12"/>
      <c r="D14" s="13"/>
      <c r="E14" s="14"/>
      <c r="F14" s="13"/>
      <c r="G14" s="14"/>
      <c r="H14" s="15" t="str">
        <f aca="false">IF(E14="","",IF(G14&lt;&gt;"","Sold","Holding"))</f>
        <v/>
      </c>
      <c r="I14" s="16" t="str">
        <f aca="false">IF(OR(E14="",G14=""),"",G14*IFERROR(INDEX('Site Fees'!$B$4:$B$13,MATCH(C14,'Site Fees'!$A$4:$A$13,0)),0))</f>
        <v/>
      </c>
      <c r="J14" s="17" t="str">
        <f aca="false">IF(OR(E14="",G14=""),"",G14-I14-E14)</f>
        <v/>
      </c>
      <c r="K14" s="18" t="str">
        <f aca="false">IF(J14="","",IF(E14=0,"",J14/E14))</f>
        <v/>
      </c>
      <c r="L14" s="19" t="str">
        <f aca="true">IF(OR(D14="",E14=""),"",IF(G14&lt;&gt;"",IF(F14="","",F14-D14),TODAY()-D14))</f>
        <v/>
      </c>
      <c r="M14" s="16" t="str">
        <f aca="false">IF(OR(E14="",G14&lt;&gt;""),"",IFERROR(E14/(1-IFERROR(INDEX('Site Fees'!$B$4:$B$13,MATCH(C14,'Site Fees'!$A$4:$A$13,0)),0)),""))</f>
        <v/>
      </c>
      <c r="N14" s="15" t="str">
        <f aca="false">IF(J14="","",IF(J14&gt;0,"Win",IF(J14&lt;0,"Loss","Even")))</f>
        <v/>
      </c>
    </row>
    <row r="15" customFormat="false" ht="15" hidden="false" customHeight="false" outlineLevel="0" collapsed="false">
      <c r="A15" s="12"/>
      <c r="B15" s="12"/>
      <c r="C15" s="12"/>
      <c r="D15" s="13"/>
      <c r="E15" s="14"/>
      <c r="F15" s="13"/>
      <c r="G15" s="14"/>
      <c r="H15" s="15" t="str">
        <f aca="false">IF(E15="","",IF(G15&lt;&gt;"","Sold","Holding"))</f>
        <v/>
      </c>
      <c r="I15" s="16" t="str">
        <f aca="false">IF(OR(E15="",G15=""),"",G15*IFERROR(INDEX('Site Fees'!$B$4:$B$13,MATCH(C15,'Site Fees'!$A$4:$A$13,0)),0))</f>
        <v/>
      </c>
      <c r="J15" s="17" t="str">
        <f aca="false">IF(OR(E15="",G15=""),"",G15-I15-E15)</f>
        <v/>
      </c>
      <c r="K15" s="18" t="str">
        <f aca="false">IF(J15="","",IF(E15=0,"",J15/E15))</f>
        <v/>
      </c>
      <c r="L15" s="19" t="str">
        <f aca="true">IF(OR(D15="",E15=""),"",IF(G15&lt;&gt;"",IF(F15="","",F15-D15),TODAY()-D15))</f>
        <v/>
      </c>
      <c r="M15" s="16" t="str">
        <f aca="false">IF(OR(E15="",G15&lt;&gt;""),"",IFERROR(E15/(1-IFERROR(INDEX('Site Fees'!$B$4:$B$13,MATCH(C15,'Site Fees'!$A$4:$A$13,0)),0)),""))</f>
        <v/>
      </c>
      <c r="N15" s="15" t="str">
        <f aca="false">IF(J15="","",IF(J15&gt;0,"Win",IF(J15&lt;0,"Loss","Even")))</f>
        <v/>
      </c>
    </row>
    <row r="16" customFormat="false" ht="15" hidden="false" customHeight="false" outlineLevel="0" collapsed="false">
      <c r="A16" s="12"/>
      <c r="B16" s="12"/>
      <c r="C16" s="12"/>
      <c r="D16" s="13"/>
      <c r="E16" s="14"/>
      <c r="F16" s="13"/>
      <c r="G16" s="14"/>
      <c r="H16" s="15" t="str">
        <f aca="false">IF(E16="","",IF(G16&lt;&gt;"","Sold","Holding"))</f>
        <v/>
      </c>
      <c r="I16" s="16" t="str">
        <f aca="false">IF(OR(E16="",G16=""),"",G16*IFERROR(INDEX('Site Fees'!$B$4:$B$13,MATCH(C16,'Site Fees'!$A$4:$A$13,0)),0))</f>
        <v/>
      </c>
      <c r="J16" s="17" t="str">
        <f aca="false">IF(OR(E16="",G16=""),"",G16-I16-E16)</f>
        <v/>
      </c>
      <c r="K16" s="18" t="str">
        <f aca="false">IF(J16="","",IF(E16=0,"",J16/E16))</f>
        <v/>
      </c>
      <c r="L16" s="19" t="str">
        <f aca="true">IF(OR(D16="",E16=""),"",IF(G16&lt;&gt;"",IF(F16="","",F16-D16),TODAY()-D16))</f>
        <v/>
      </c>
      <c r="M16" s="16" t="str">
        <f aca="false">IF(OR(E16="",G16&lt;&gt;""),"",IFERROR(E16/(1-IFERROR(INDEX('Site Fees'!$B$4:$B$13,MATCH(C16,'Site Fees'!$A$4:$A$13,0)),0)),""))</f>
        <v/>
      </c>
      <c r="N16" s="15" t="str">
        <f aca="false">IF(J16="","",IF(J16&gt;0,"Win",IF(J16&lt;0,"Loss","Even")))</f>
        <v/>
      </c>
    </row>
    <row r="17" customFormat="false" ht="15" hidden="false" customHeight="false" outlineLevel="0" collapsed="false">
      <c r="A17" s="12"/>
      <c r="B17" s="12"/>
      <c r="C17" s="12"/>
      <c r="D17" s="13"/>
      <c r="E17" s="14"/>
      <c r="F17" s="13"/>
      <c r="G17" s="14"/>
      <c r="H17" s="15" t="str">
        <f aca="false">IF(E17="","",IF(G17&lt;&gt;"","Sold","Holding"))</f>
        <v/>
      </c>
      <c r="I17" s="16" t="str">
        <f aca="false">IF(OR(E17="",G17=""),"",G17*IFERROR(INDEX('Site Fees'!$B$4:$B$13,MATCH(C17,'Site Fees'!$A$4:$A$13,0)),0))</f>
        <v/>
      </c>
      <c r="J17" s="17" t="str">
        <f aca="false">IF(OR(E17="",G17=""),"",G17-I17-E17)</f>
        <v/>
      </c>
      <c r="K17" s="18" t="str">
        <f aca="false">IF(J17="","",IF(E17=0,"",J17/E17))</f>
        <v/>
      </c>
      <c r="L17" s="19" t="str">
        <f aca="true">IF(OR(D17="",E17=""),"",IF(G17&lt;&gt;"",IF(F17="","",F17-D17),TODAY()-D17))</f>
        <v/>
      </c>
      <c r="M17" s="16" t="str">
        <f aca="false">IF(OR(E17="",G17&lt;&gt;""),"",IFERROR(E17/(1-IFERROR(INDEX('Site Fees'!$B$4:$B$13,MATCH(C17,'Site Fees'!$A$4:$A$13,0)),0)),""))</f>
        <v/>
      </c>
      <c r="N17" s="15" t="str">
        <f aca="false">IF(J17="","",IF(J17&gt;0,"Win",IF(J17&lt;0,"Loss","Even")))</f>
        <v/>
      </c>
    </row>
    <row r="18" customFormat="false" ht="15" hidden="false" customHeight="false" outlineLevel="0" collapsed="false">
      <c r="A18" s="12"/>
      <c r="B18" s="12"/>
      <c r="C18" s="12"/>
      <c r="D18" s="13"/>
      <c r="E18" s="14"/>
      <c r="F18" s="13"/>
      <c r="G18" s="14"/>
      <c r="H18" s="15" t="str">
        <f aca="false">IF(E18="","",IF(G18&lt;&gt;"","Sold","Holding"))</f>
        <v/>
      </c>
      <c r="I18" s="16" t="str">
        <f aca="false">IF(OR(E18="",G18=""),"",G18*IFERROR(INDEX('Site Fees'!$B$4:$B$13,MATCH(C18,'Site Fees'!$A$4:$A$13,0)),0))</f>
        <v/>
      </c>
      <c r="J18" s="17" t="str">
        <f aca="false">IF(OR(E18="",G18=""),"",G18-I18-E18)</f>
        <v/>
      </c>
      <c r="K18" s="18" t="str">
        <f aca="false">IF(J18="","",IF(E18=0,"",J18/E18))</f>
        <v/>
      </c>
      <c r="L18" s="19" t="str">
        <f aca="true">IF(OR(D18="",E18=""),"",IF(G18&lt;&gt;"",IF(F18="","",F18-D18),TODAY()-D18))</f>
        <v/>
      </c>
      <c r="M18" s="16" t="str">
        <f aca="false">IF(OR(E18="",G18&lt;&gt;""),"",IFERROR(E18/(1-IFERROR(INDEX('Site Fees'!$B$4:$B$13,MATCH(C18,'Site Fees'!$A$4:$A$13,0)),0)),""))</f>
        <v/>
      </c>
      <c r="N18" s="15" t="str">
        <f aca="false">IF(J18="","",IF(J18&gt;0,"Win",IF(J18&lt;0,"Loss","Even")))</f>
        <v/>
      </c>
    </row>
    <row r="19" customFormat="false" ht="15" hidden="false" customHeight="false" outlineLevel="0" collapsed="false">
      <c r="A19" s="12"/>
      <c r="B19" s="12"/>
      <c r="C19" s="12"/>
      <c r="D19" s="13"/>
      <c r="E19" s="14"/>
      <c r="F19" s="13"/>
      <c r="G19" s="14"/>
      <c r="H19" s="15" t="str">
        <f aca="false">IF(E19="","",IF(G19&lt;&gt;"","Sold","Holding"))</f>
        <v/>
      </c>
      <c r="I19" s="16" t="str">
        <f aca="false">IF(OR(E19="",G19=""),"",G19*IFERROR(INDEX('Site Fees'!$B$4:$B$13,MATCH(C19,'Site Fees'!$A$4:$A$13,0)),0))</f>
        <v/>
      </c>
      <c r="J19" s="17" t="str">
        <f aca="false">IF(OR(E19="",G19=""),"",G19-I19-E19)</f>
        <v/>
      </c>
      <c r="K19" s="18" t="str">
        <f aca="false">IF(J19="","",IF(E19=0,"",J19/E19))</f>
        <v/>
      </c>
      <c r="L19" s="19" t="str">
        <f aca="true">IF(OR(D19="",E19=""),"",IF(G19&lt;&gt;"",IF(F19="","",F19-D19),TODAY()-D19))</f>
        <v/>
      </c>
      <c r="M19" s="16" t="str">
        <f aca="false">IF(OR(E19="",G19&lt;&gt;""),"",IFERROR(E19/(1-IFERROR(INDEX('Site Fees'!$B$4:$B$13,MATCH(C19,'Site Fees'!$A$4:$A$13,0)),0)),""))</f>
        <v/>
      </c>
      <c r="N19" s="15" t="str">
        <f aca="false">IF(J19="","",IF(J19&gt;0,"Win",IF(J19&lt;0,"Loss","Even")))</f>
        <v/>
      </c>
    </row>
    <row r="20" customFormat="false" ht="15" hidden="false" customHeight="false" outlineLevel="0" collapsed="false">
      <c r="A20" s="12"/>
      <c r="B20" s="12"/>
      <c r="C20" s="12"/>
      <c r="D20" s="13"/>
      <c r="E20" s="14"/>
      <c r="F20" s="13"/>
      <c r="G20" s="14"/>
      <c r="H20" s="15" t="str">
        <f aca="false">IF(E20="","",IF(G20&lt;&gt;"","Sold","Holding"))</f>
        <v/>
      </c>
      <c r="I20" s="16" t="str">
        <f aca="false">IF(OR(E20="",G20=""),"",G20*IFERROR(INDEX('Site Fees'!$B$4:$B$13,MATCH(C20,'Site Fees'!$A$4:$A$13,0)),0))</f>
        <v/>
      </c>
      <c r="J20" s="17" t="str">
        <f aca="false">IF(OR(E20="",G20=""),"",G20-I20-E20)</f>
        <v/>
      </c>
      <c r="K20" s="18" t="str">
        <f aca="false">IF(J20="","",IF(E20=0,"",J20/E20))</f>
        <v/>
      </c>
      <c r="L20" s="19" t="str">
        <f aca="true">IF(OR(D20="",E20=""),"",IF(G20&lt;&gt;"",IF(F20="","",F20-D20),TODAY()-D20))</f>
        <v/>
      </c>
      <c r="M20" s="16" t="str">
        <f aca="false">IF(OR(E20="",G20&lt;&gt;""),"",IFERROR(E20/(1-IFERROR(INDEX('Site Fees'!$B$4:$B$13,MATCH(C20,'Site Fees'!$A$4:$A$13,0)),0)),""))</f>
        <v/>
      </c>
      <c r="N20" s="15" t="str">
        <f aca="false">IF(J20="","",IF(J20&gt;0,"Win",IF(J20&lt;0,"Loss","Even")))</f>
        <v/>
      </c>
    </row>
    <row r="21" customFormat="false" ht="15" hidden="false" customHeight="false" outlineLevel="0" collapsed="false">
      <c r="A21" s="12"/>
      <c r="B21" s="12"/>
      <c r="C21" s="12"/>
      <c r="D21" s="13"/>
      <c r="E21" s="14"/>
      <c r="F21" s="13"/>
      <c r="G21" s="14"/>
      <c r="H21" s="15" t="str">
        <f aca="false">IF(E21="","",IF(G21&lt;&gt;"","Sold","Holding"))</f>
        <v/>
      </c>
      <c r="I21" s="16" t="str">
        <f aca="false">IF(OR(E21="",G21=""),"",G21*IFERROR(INDEX('Site Fees'!$B$4:$B$13,MATCH(C21,'Site Fees'!$A$4:$A$13,0)),0))</f>
        <v/>
      </c>
      <c r="J21" s="17" t="str">
        <f aca="false">IF(OR(E21="",G21=""),"",G21-I21-E21)</f>
        <v/>
      </c>
      <c r="K21" s="18" t="str">
        <f aca="false">IF(J21="","",IF(E21=0,"",J21/E21))</f>
        <v/>
      </c>
      <c r="L21" s="19" t="str">
        <f aca="true">IF(OR(D21="",E21=""),"",IF(G21&lt;&gt;"",IF(F21="","",F21-D21),TODAY()-D21))</f>
        <v/>
      </c>
      <c r="M21" s="16" t="str">
        <f aca="false">IF(OR(E21="",G21&lt;&gt;""),"",IFERROR(E21/(1-IFERROR(INDEX('Site Fees'!$B$4:$B$13,MATCH(C21,'Site Fees'!$A$4:$A$13,0)),0)),""))</f>
        <v/>
      </c>
      <c r="N21" s="15" t="str">
        <f aca="false">IF(J21="","",IF(J21&gt;0,"Win",IF(J21&lt;0,"Loss","Even")))</f>
        <v/>
      </c>
    </row>
    <row r="22" customFormat="false" ht="15" hidden="false" customHeight="false" outlineLevel="0" collapsed="false">
      <c r="A22" s="12"/>
      <c r="B22" s="12"/>
      <c r="C22" s="12"/>
      <c r="D22" s="13"/>
      <c r="E22" s="14"/>
      <c r="F22" s="13"/>
      <c r="G22" s="14"/>
      <c r="H22" s="15" t="str">
        <f aca="false">IF(E22="","",IF(G22&lt;&gt;"","Sold","Holding"))</f>
        <v/>
      </c>
      <c r="I22" s="16" t="str">
        <f aca="false">IF(OR(E22="",G22=""),"",G22*IFERROR(INDEX('Site Fees'!$B$4:$B$13,MATCH(C22,'Site Fees'!$A$4:$A$13,0)),0))</f>
        <v/>
      </c>
      <c r="J22" s="17" t="str">
        <f aca="false">IF(OR(E22="",G22=""),"",G22-I22-E22)</f>
        <v/>
      </c>
      <c r="K22" s="18" t="str">
        <f aca="false">IF(J22="","",IF(E22=0,"",J22/E22))</f>
        <v/>
      </c>
      <c r="L22" s="19" t="str">
        <f aca="true">IF(OR(D22="",E22=""),"",IF(G22&lt;&gt;"",IF(F22="","",F22-D22),TODAY()-D22))</f>
        <v/>
      </c>
      <c r="M22" s="16" t="str">
        <f aca="false">IF(OR(E22="",G22&lt;&gt;""),"",IFERROR(E22/(1-IFERROR(INDEX('Site Fees'!$B$4:$B$13,MATCH(C22,'Site Fees'!$A$4:$A$13,0)),0)),""))</f>
        <v/>
      </c>
      <c r="N22" s="15" t="str">
        <f aca="false">IF(J22="","",IF(J22&gt;0,"Win",IF(J22&lt;0,"Loss","Even")))</f>
        <v/>
      </c>
    </row>
    <row r="23" customFormat="false" ht="15" hidden="false" customHeight="false" outlineLevel="0" collapsed="false">
      <c r="A23" s="12"/>
      <c r="B23" s="12"/>
      <c r="C23" s="12"/>
      <c r="D23" s="13"/>
      <c r="E23" s="14"/>
      <c r="F23" s="13"/>
      <c r="G23" s="14"/>
      <c r="H23" s="15" t="str">
        <f aca="false">IF(E23="","",IF(G23&lt;&gt;"","Sold","Holding"))</f>
        <v/>
      </c>
      <c r="I23" s="16" t="str">
        <f aca="false">IF(OR(E23="",G23=""),"",G23*IFERROR(INDEX('Site Fees'!$B$4:$B$13,MATCH(C23,'Site Fees'!$A$4:$A$13,0)),0))</f>
        <v/>
      </c>
      <c r="J23" s="17" t="str">
        <f aca="false">IF(OR(E23="",G23=""),"",G23-I23-E23)</f>
        <v/>
      </c>
      <c r="K23" s="18" t="str">
        <f aca="false">IF(J23="","",IF(E23=0,"",J23/E23))</f>
        <v/>
      </c>
      <c r="L23" s="19" t="str">
        <f aca="true">IF(OR(D23="",E23=""),"",IF(G23&lt;&gt;"",IF(F23="","",F23-D23),TODAY()-D23))</f>
        <v/>
      </c>
      <c r="M23" s="16" t="str">
        <f aca="false">IF(OR(E23="",G23&lt;&gt;""),"",IFERROR(E23/(1-IFERROR(INDEX('Site Fees'!$B$4:$B$13,MATCH(C23,'Site Fees'!$A$4:$A$13,0)),0)),""))</f>
        <v/>
      </c>
      <c r="N23" s="15" t="str">
        <f aca="false">IF(J23="","",IF(J23&gt;0,"Win",IF(J23&lt;0,"Loss","Even")))</f>
        <v/>
      </c>
    </row>
    <row r="24" customFormat="false" ht="15" hidden="false" customHeight="false" outlineLevel="0" collapsed="false">
      <c r="A24" s="12"/>
      <c r="B24" s="12"/>
      <c r="C24" s="12"/>
      <c r="D24" s="13"/>
      <c r="E24" s="14"/>
      <c r="F24" s="13"/>
      <c r="G24" s="14"/>
      <c r="H24" s="15" t="str">
        <f aca="false">IF(E24="","",IF(G24&lt;&gt;"","Sold","Holding"))</f>
        <v/>
      </c>
      <c r="I24" s="16" t="str">
        <f aca="false">IF(OR(E24="",G24=""),"",G24*IFERROR(INDEX('Site Fees'!$B$4:$B$13,MATCH(C24,'Site Fees'!$A$4:$A$13,0)),0))</f>
        <v/>
      </c>
      <c r="J24" s="17" t="str">
        <f aca="false">IF(OR(E24="",G24=""),"",G24-I24-E24)</f>
        <v/>
      </c>
      <c r="K24" s="18" t="str">
        <f aca="false">IF(J24="","",IF(E24=0,"",J24/E24))</f>
        <v/>
      </c>
      <c r="L24" s="19" t="str">
        <f aca="true">IF(OR(D24="",E24=""),"",IF(G24&lt;&gt;"",IF(F24="","",F24-D24),TODAY()-D24))</f>
        <v/>
      </c>
      <c r="M24" s="16" t="str">
        <f aca="false">IF(OR(E24="",G24&lt;&gt;""),"",IFERROR(E24/(1-IFERROR(INDEX('Site Fees'!$B$4:$B$13,MATCH(C24,'Site Fees'!$A$4:$A$13,0)),0)),""))</f>
        <v/>
      </c>
      <c r="N24" s="15" t="str">
        <f aca="false">IF(J24="","",IF(J24&gt;0,"Win",IF(J24&lt;0,"Loss","Even")))</f>
        <v/>
      </c>
    </row>
    <row r="25" customFormat="false" ht="15" hidden="false" customHeight="false" outlineLevel="0" collapsed="false">
      <c r="A25" s="12"/>
      <c r="B25" s="12"/>
      <c r="C25" s="12"/>
      <c r="D25" s="13"/>
      <c r="E25" s="14"/>
      <c r="F25" s="13"/>
      <c r="G25" s="14"/>
      <c r="H25" s="15" t="str">
        <f aca="false">IF(E25="","",IF(G25&lt;&gt;"","Sold","Holding"))</f>
        <v/>
      </c>
      <c r="I25" s="16" t="str">
        <f aca="false">IF(OR(E25="",G25=""),"",G25*IFERROR(INDEX('Site Fees'!$B$4:$B$13,MATCH(C25,'Site Fees'!$A$4:$A$13,0)),0))</f>
        <v/>
      </c>
      <c r="J25" s="17" t="str">
        <f aca="false">IF(OR(E25="",G25=""),"",G25-I25-E25)</f>
        <v/>
      </c>
      <c r="K25" s="18" t="str">
        <f aca="false">IF(J25="","",IF(E25=0,"",J25/E25))</f>
        <v/>
      </c>
      <c r="L25" s="19" t="str">
        <f aca="true">IF(OR(D25="",E25=""),"",IF(G25&lt;&gt;"",IF(F25="","",F25-D25),TODAY()-D25))</f>
        <v/>
      </c>
      <c r="M25" s="16" t="str">
        <f aca="false">IF(OR(E25="",G25&lt;&gt;""),"",IFERROR(E25/(1-IFERROR(INDEX('Site Fees'!$B$4:$B$13,MATCH(C25,'Site Fees'!$A$4:$A$13,0)),0)),""))</f>
        <v/>
      </c>
      <c r="N25" s="15" t="str">
        <f aca="false">IF(J25="","",IF(J25&gt;0,"Win",IF(J25&lt;0,"Loss","Even")))</f>
        <v/>
      </c>
    </row>
    <row r="26" customFormat="false" ht="15" hidden="false" customHeight="false" outlineLevel="0" collapsed="false">
      <c r="A26" s="12"/>
      <c r="B26" s="12"/>
      <c r="C26" s="12"/>
      <c r="D26" s="13"/>
      <c r="E26" s="14"/>
      <c r="F26" s="13"/>
      <c r="G26" s="14"/>
      <c r="H26" s="15" t="str">
        <f aca="false">IF(E26="","",IF(G26&lt;&gt;"","Sold","Holding"))</f>
        <v/>
      </c>
      <c r="I26" s="16" t="str">
        <f aca="false">IF(OR(E26="",G26=""),"",G26*IFERROR(INDEX('Site Fees'!$B$4:$B$13,MATCH(C26,'Site Fees'!$A$4:$A$13,0)),0))</f>
        <v/>
      </c>
      <c r="J26" s="17" t="str">
        <f aca="false">IF(OR(E26="",G26=""),"",G26-I26-E26)</f>
        <v/>
      </c>
      <c r="K26" s="18" t="str">
        <f aca="false">IF(J26="","",IF(E26=0,"",J26/E26))</f>
        <v/>
      </c>
      <c r="L26" s="19" t="str">
        <f aca="true">IF(OR(D26="",E26=""),"",IF(G26&lt;&gt;"",IF(F26="","",F26-D26),TODAY()-D26))</f>
        <v/>
      </c>
      <c r="M26" s="16" t="str">
        <f aca="false">IF(OR(E26="",G26&lt;&gt;""),"",IFERROR(E26/(1-IFERROR(INDEX('Site Fees'!$B$4:$B$13,MATCH(C26,'Site Fees'!$A$4:$A$13,0)),0)),""))</f>
        <v/>
      </c>
      <c r="N26" s="15" t="str">
        <f aca="false">IF(J26="","",IF(J26&gt;0,"Win",IF(J26&lt;0,"Loss","Even")))</f>
        <v/>
      </c>
    </row>
    <row r="27" customFormat="false" ht="15" hidden="false" customHeight="false" outlineLevel="0" collapsed="false">
      <c r="A27" s="12"/>
      <c r="B27" s="12"/>
      <c r="C27" s="12"/>
      <c r="D27" s="13"/>
      <c r="E27" s="14"/>
      <c r="F27" s="13"/>
      <c r="G27" s="14"/>
      <c r="H27" s="15" t="str">
        <f aca="false">IF(E27="","",IF(G27&lt;&gt;"","Sold","Holding"))</f>
        <v/>
      </c>
      <c r="I27" s="16" t="str">
        <f aca="false">IF(OR(E27="",G27=""),"",G27*IFERROR(INDEX('Site Fees'!$B$4:$B$13,MATCH(C27,'Site Fees'!$A$4:$A$13,0)),0))</f>
        <v/>
      </c>
      <c r="J27" s="17" t="str">
        <f aca="false">IF(OR(E27="",G27=""),"",G27-I27-E27)</f>
        <v/>
      </c>
      <c r="K27" s="18" t="str">
        <f aca="false">IF(J27="","",IF(E27=0,"",J27/E27))</f>
        <v/>
      </c>
      <c r="L27" s="19" t="str">
        <f aca="true">IF(OR(D27="",E27=""),"",IF(G27&lt;&gt;"",IF(F27="","",F27-D27),TODAY()-D27))</f>
        <v/>
      </c>
      <c r="M27" s="16" t="str">
        <f aca="false">IF(OR(E27="",G27&lt;&gt;""),"",IFERROR(E27/(1-IFERROR(INDEX('Site Fees'!$B$4:$B$13,MATCH(C27,'Site Fees'!$A$4:$A$13,0)),0)),""))</f>
        <v/>
      </c>
      <c r="N27" s="15" t="str">
        <f aca="false">IF(J27="","",IF(J27&gt;0,"Win",IF(J27&lt;0,"Loss","Even")))</f>
        <v/>
      </c>
    </row>
    <row r="28" customFormat="false" ht="15" hidden="false" customHeight="false" outlineLevel="0" collapsed="false">
      <c r="A28" s="12"/>
      <c r="B28" s="12"/>
      <c r="C28" s="12"/>
      <c r="D28" s="13"/>
      <c r="E28" s="14"/>
      <c r="F28" s="13"/>
      <c r="G28" s="14"/>
      <c r="H28" s="15" t="str">
        <f aca="false">IF(E28="","",IF(G28&lt;&gt;"","Sold","Holding"))</f>
        <v/>
      </c>
      <c r="I28" s="16" t="str">
        <f aca="false">IF(OR(E28="",G28=""),"",G28*IFERROR(INDEX('Site Fees'!$B$4:$B$13,MATCH(C28,'Site Fees'!$A$4:$A$13,0)),0))</f>
        <v/>
      </c>
      <c r="J28" s="17" t="str">
        <f aca="false">IF(OR(E28="",G28=""),"",G28-I28-E28)</f>
        <v/>
      </c>
      <c r="K28" s="18" t="str">
        <f aca="false">IF(J28="","",IF(E28=0,"",J28/E28))</f>
        <v/>
      </c>
      <c r="L28" s="19" t="str">
        <f aca="true">IF(OR(D28="",E28=""),"",IF(G28&lt;&gt;"",IF(F28="","",F28-D28),TODAY()-D28))</f>
        <v/>
      </c>
      <c r="M28" s="16" t="str">
        <f aca="false">IF(OR(E28="",G28&lt;&gt;""),"",IFERROR(E28/(1-IFERROR(INDEX('Site Fees'!$B$4:$B$13,MATCH(C28,'Site Fees'!$A$4:$A$13,0)),0)),""))</f>
        <v/>
      </c>
      <c r="N28" s="15" t="str">
        <f aca="false">IF(J28="","",IF(J28&gt;0,"Win",IF(J28&lt;0,"Loss","Even")))</f>
        <v/>
      </c>
    </row>
    <row r="29" customFormat="false" ht="15" hidden="false" customHeight="false" outlineLevel="0" collapsed="false">
      <c r="A29" s="12"/>
      <c r="B29" s="12"/>
      <c r="C29" s="12"/>
      <c r="D29" s="13"/>
      <c r="E29" s="14"/>
      <c r="F29" s="13"/>
      <c r="G29" s="14"/>
      <c r="H29" s="15" t="str">
        <f aca="false">IF(E29="","",IF(G29&lt;&gt;"","Sold","Holding"))</f>
        <v/>
      </c>
      <c r="I29" s="16" t="str">
        <f aca="false">IF(OR(E29="",G29=""),"",G29*IFERROR(INDEX('Site Fees'!$B$4:$B$13,MATCH(C29,'Site Fees'!$A$4:$A$13,0)),0))</f>
        <v/>
      </c>
      <c r="J29" s="17" t="str">
        <f aca="false">IF(OR(E29="",G29=""),"",G29-I29-E29)</f>
        <v/>
      </c>
      <c r="K29" s="18" t="str">
        <f aca="false">IF(J29="","",IF(E29=0,"",J29/E29))</f>
        <v/>
      </c>
      <c r="L29" s="19" t="str">
        <f aca="true">IF(OR(D29="",E29=""),"",IF(G29&lt;&gt;"",IF(F29="","",F29-D29),TODAY()-D29))</f>
        <v/>
      </c>
      <c r="M29" s="16" t="str">
        <f aca="false">IF(OR(E29="",G29&lt;&gt;""),"",IFERROR(E29/(1-IFERROR(INDEX('Site Fees'!$B$4:$B$13,MATCH(C29,'Site Fees'!$A$4:$A$13,0)),0)),""))</f>
        <v/>
      </c>
      <c r="N29" s="15" t="str">
        <f aca="false">IF(J29="","",IF(J29&gt;0,"Win",IF(J29&lt;0,"Loss","Even")))</f>
        <v/>
      </c>
    </row>
    <row r="30" customFormat="false" ht="15" hidden="false" customHeight="false" outlineLevel="0" collapsed="false">
      <c r="A30" s="12"/>
      <c r="B30" s="12"/>
      <c r="C30" s="12"/>
      <c r="D30" s="13"/>
      <c r="E30" s="14"/>
      <c r="F30" s="13"/>
      <c r="G30" s="14"/>
      <c r="H30" s="15" t="str">
        <f aca="false">IF(E30="","",IF(G30&lt;&gt;"","Sold","Holding"))</f>
        <v/>
      </c>
      <c r="I30" s="16" t="str">
        <f aca="false">IF(OR(E30="",G30=""),"",G30*IFERROR(INDEX('Site Fees'!$B$4:$B$13,MATCH(C30,'Site Fees'!$A$4:$A$13,0)),0))</f>
        <v/>
      </c>
      <c r="J30" s="17" t="str">
        <f aca="false">IF(OR(E30="",G30=""),"",G30-I30-E30)</f>
        <v/>
      </c>
      <c r="K30" s="18" t="str">
        <f aca="false">IF(J30="","",IF(E30=0,"",J30/E30))</f>
        <v/>
      </c>
      <c r="L30" s="19" t="str">
        <f aca="true">IF(OR(D30="",E30=""),"",IF(G30&lt;&gt;"",IF(F30="","",F30-D30),TODAY()-D30))</f>
        <v/>
      </c>
      <c r="M30" s="16" t="str">
        <f aca="false">IF(OR(E30="",G30&lt;&gt;""),"",IFERROR(E30/(1-IFERROR(INDEX('Site Fees'!$B$4:$B$13,MATCH(C30,'Site Fees'!$A$4:$A$13,0)),0)),""))</f>
        <v/>
      </c>
      <c r="N30" s="15" t="str">
        <f aca="false">IF(J30="","",IF(J30&gt;0,"Win",IF(J30&lt;0,"Loss","Even")))</f>
        <v/>
      </c>
    </row>
    <row r="31" customFormat="false" ht="15" hidden="false" customHeight="false" outlineLevel="0" collapsed="false">
      <c r="A31" s="12"/>
      <c r="B31" s="12"/>
      <c r="C31" s="12"/>
      <c r="D31" s="13"/>
      <c r="E31" s="14"/>
      <c r="F31" s="13"/>
      <c r="G31" s="14"/>
      <c r="H31" s="15" t="str">
        <f aca="false">IF(E31="","",IF(G31&lt;&gt;"","Sold","Holding"))</f>
        <v/>
      </c>
      <c r="I31" s="16" t="str">
        <f aca="false">IF(OR(E31="",G31=""),"",G31*IFERROR(INDEX('Site Fees'!$B$4:$B$13,MATCH(C31,'Site Fees'!$A$4:$A$13,0)),0))</f>
        <v/>
      </c>
      <c r="J31" s="17" t="str">
        <f aca="false">IF(OR(E31="",G31=""),"",G31-I31-E31)</f>
        <v/>
      </c>
      <c r="K31" s="18" t="str">
        <f aca="false">IF(J31="","",IF(E31=0,"",J31/E31))</f>
        <v/>
      </c>
      <c r="L31" s="19" t="str">
        <f aca="true">IF(OR(D31="",E31=""),"",IF(G31&lt;&gt;"",IF(F31="","",F31-D31),TODAY()-D31))</f>
        <v/>
      </c>
      <c r="M31" s="16" t="str">
        <f aca="false">IF(OR(E31="",G31&lt;&gt;""),"",IFERROR(E31/(1-IFERROR(INDEX('Site Fees'!$B$4:$B$13,MATCH(C31,'Site Fees'!$A$4:$A$13,0)),0)),""))</f>
        <v/>
      </c>
      <c r="N31" s="15" t="str">
        <f aca="false">IF(J31="","",IF(J31&gt;0,"Win",IF(J31&lt;0,"Loss","Even")))</f>
        <v/>
      </c>
    </row>
    <row r="32" customFormat="false" ht="15" hidden="false" customHeight="false" outlineLevel="0" collapsed="false">
      <c r="A32" s="12"/>
      <c r="B32" s="12"/>
      <c r="C32" s="12"/>
      <c r="D32" s="13"/>
      <c r="E32" s="14"/>
      <c r="F32" s="13"/>
      <c r="G32" s="14"/>
      <c r="H32" s="15" t="str">
        <f aca="false">IF(E32="","",IF(G32&lt;&gt;"","Sold","Holding"))</f>
        <v/>
      </c>
      <c r="I32" s="16" t="str">
        <f aca="false">IF(OR(E32="",G32=""),"",G32*IFERROR(INDEX('Site Fees'!$B$4:$B$13,MATCH(C32,'Site Fees'!$A$4:$A$13,0)),0))</f>
        <v/>
      </c>
      <c r="J32" s="17" t="str">
        <f aca="false">IF(OR(E32="",G32=""),"",G32-I32-E32)</f>
        <v/>
      </c>
      <c r="K32" s="18" t="str">
        <f aca="false">IF(J32="","",IF(E32=0,"",J32/E32))</f>
        <v/>
      </c>
      <c r="L32" s="19" t="str">
        <f aca="true">IF(OR(D32="",E32=""),"",IF(G32&lt;&gt;"",IF(F32="","",F32-D32),TODAY()-D32))</f>
        <v/>
      </c>
      <c r="M32" s="16" t="str">
        <f aca="false">IF(OR(E32="",G32&lt;&gt;""),"",IFERROR(E32/(1-IFERROR(INDEX('Site Fees'!$B$4:$B$13,MATCH(C32,'Site Fees'!$A$4:$A$13,0)),0)),""))</f>
        <v/>
      </c>
      <c r="N32" s="15" t="str">
        <f aca="false">IF(J32="","",IF(J32&gt;0,"Win",IF(J32&lt;0,"Loss","Even")))</f>
        <v/>
      </c>
    </row>
    <row r="33" customFormat="false" ht="15" hidden="false" customHeight="false" outlineLevel="0" collapsed="false">
      <c r="A33" s="12"/>
      <c r="B33" s="12"/>
      <c r="C33" s="12"/>
      <c r="D33" s="13"/>
      <c r="E33" s="14"/>
      <c r="F33" s="13"/>
      <c r="G33" s="14"/>
      <c r="H33" s="15" t="str">
        <f aca="false">IF(E33="","",IF(G33&lt;&gt;"","Sold","Holding"))</f>
        <v/>
      </c>
      <c r="I33" s="16" t="str">
        <f aca="false">IF(OR(E33="",G33=""),"",G33*IFERROR(INDEX('Site Fees'!$B$4:$B$13,MATCH(C33,'Site Fees'!$A$4:$A$13,0)),0))</f>
        <v/>
      </c>
      <c r="J33" s="17" t="str">
        <f aca="false">IF(OR(E33="",G33=""),"",G33-I33-E33)</f>
        <v/>
      </c>
      <c r="K33" s="18" t="str">
        <f aca="false">IF(J33="","",IF(E33=0,"",J33/E33))</f>
        <v/>
      </c>
      <c r="L33" s="19" t="str">
        <f aca="true">IF(OR(D33="",E33=""),"",IF(G33&lt;&gt;"",IF(F33="","",F33-D33),TODAY()-D33))</f>
        <v/>
      </c>
      <c r="M33" s="16" t="str">
        <f aca="false">IF(OR(E33="",G33&lt;&gt;""),"",IFERROR(E33/(1-IFERROR(INDEX('Site Fees'!$B$4:$B$13,MATCH(C33,'Site Fees'!$A$4:$A$13,0)),0)),""))</f>
        <v/>
      </c>
      <c r="N33" s="15" t="str">
        <f aca="false">IF(J33="","",IF(J33&gt;0,"Win",IF(J33&lt;0,"Loss","Even")))</f>
        <v/>
      </c>
    </row>
    <row r="34" customFormat="false" ht="15" hidden="false" customHeight="false" outlineLevel="0" collapsed="false">
      <c r="A34" s="12"/>
      <c r="B34" s="12"/>
      <c r="C34" s="12"/>
      <c r="D34" s="13"/>
      <c r="E34" s="14"/>
      <c r="F34" s="13"/>
      <c r="G34" s="14"/>
      <c r="H34" s="15" t="str">
        <f aca="false">IF(E34="","",IF(G34&lt;&gt;"","Sold","Holding"))</f>
        <v/>
      </c>
      <c r="I34" s="16" t="str">
        <f aca="false">IF(OR(E34="",G34=""),"",G34*IFERROR(INDEX('Site Fees'!$B$4:$B$13,MATCH(C34,'Site Fees'!$A$4:$A$13,0)),0))</f>
        <v/>
      </c>
      <c r="J34" s="17" t="str">
        <f aca="false">IF(OR(E34="",G34=""),"",G34-I34-E34)</f>
        <v/>
      </c>
      <c r="K34" s="18" t="str">
        <f aca="false">IF(J34="","",IF(E34=0,"",J34/E34))</f>
        <v/>
      </c>
      <c r="L34" s="19" t="str">
        <f aca="true">IF(OR(D34="",E34=""),"",IF(G34&lt;&gt;"",IF(F34="","",F34-D34),TODAY()-D34))</f>
        <v/>
      </c>
      <c r="M34" s="16" t="str">
        <f aca="false">IF(OR(E34="",G34&lt;&gt;""),"",IFERROR(E34/(1-IFERROR(INDEX('Site Fees'!$B$4:$B$13,MATCH(C34,'Site Fees'!$A$4:$A$13,0)),0)),""))</f>
        <v/>
      </c>
      <c r="N34" s="15" t="str">
        <f aca="false">IF(J34="","",IF(J34&gt;0,"Win",IF(J34&lt;0,"Loss","Even")))</f>
        <v/>
      </c>
    </row>
    <row r="35" customFormat="false" ht="15" hidden="false" customHeight="false" outlineLevel="0" collapsed="false">
      <c r="A35" s="12"/>
      <c r="B35" s="12"/>
      <c r="C35" s="12"/>
      <c r="D35" s="13"/>
      <c r="E35" s="14"/>
      <c r="F35" s="13"/>
      <c r="G35" s="14"/>
      <c r="H35" s="15" t="str">
        <f aca="false">IF(E35="","",IF(G35&lt;&gt;"","Sold","Holding"))</f>
        <v/>
      </c>
      <c r="I35" s="16" t="str">
        <f aca="false">IF(OR(E35="",G35=""),"",G35*IFERROR(INDEX('Site Fees'!$B$4:$B$13,MATCH(C35,'Site Fees'!$A$4:$A$13,0)),0))</f>
        <v/>
      </c>
      <c r="J35" s="17" t="str">
        <f aca="false">IF(OR(E35="",G35=""),"",G35-I35-E35)</f>
        <v/>
      </c>
      <c r="K35" s="18" t="str">
        <f aca="false">IF(J35="","",IF(E35=0,"",J35/E35))</f>
        <v/>
      </c>
      <c r="L35" s="19" t="str">
        <f aca="true">IF(OR(D35="",E35=""),"",IF(G35&lt;&gt;"",IF(F35="","",F35-D35),TODAY()-D35))</f>
        <v/>
      </c>
      <c r="M35" s="16" t="str">
        <f aca="false">IF(OR(E35="",G35&lt;&gt;""),"",IFERROR(E35/(1-IFERROR(INDEX('Site Fees'!$B$4:$B$13,MATCH(C35,'Site Fees'!$A$4:$A$13,0)),0)),""))</f>
        <v/>
      </c>
      <c r="N35" s="15" t="str">
        <f aca="false">IF(J35="","",IF(J35&gt;0,"Win",IF(J35&lt;0,"Loss","Even")))</f>
        <v/>
      </c>
    </row>
    <row r="36" customFormat="false" ht="15" hidden="false" customHeight="false" outlineLevel="0" collapsed="false">
      <c r="A36" s="12"/>
      <c r="B36" s="12"/>
      <c r="C36" s="12"/>
      <c r="D36" s="13"/>
      <c r="E36" s="14"/>
      <c r="F36" s="13"/>
      <c r="G36" s="14"/>
      <c r="H36" s="15" t="str">
        <f aca="false">IF(E36="","",IF(G36&lt;&gt;"","Sold","Holding"))</f>
        <v/>
      </c>
      <c r="I36" s="16" t="str">
        <f aca="false">IF(OR(E36="",G36=""),"",G36*IFERROR(INDEX('Site Fees'!$B$4:$B$13,MATCH(C36,'Site Fees'!$A$4:$A$13,0)),0))</f>
        <v/>
      </c>
      <c r="J36" s="17" t="str">
        <f aca="false">IF(OR(E36="",G36=""),"",G36-I36-E36)</f>
        <v/>
      </c>
      <c r="K36" s="18" t="str">
        <f aca="false">IF(J36="","",IF(E36=0,"",J36/E36))</f>
        <v/>
      </c>
      <c r="L36" s="19" t="str">
        <f aca="true">IF(OR(D36="",E36=""),"",IF(G36&lt;&gt;"",IF(F36="","",F36-D36),TODAY()-D36))</f>
        <v/>
      </c>
      <c r="M36" s="16" t="str">
        <f aca="false">IF(OR(E36="",G36&lt;&gt;""),"",IFERROR(E36/(1-IFERROR(INDEX('Site Fees'!$B$4:$B$13,MATCH(C36,'Site Fees'!$A$4:$A$13,0)),0)),""))</f>
        <v/>
      </c>
      <c r="N36" s="15" t="str">
        <f aca="false">IF(J36="","",IF(J36&gt;0,"Win",IF(J36&lt;0,"Loss","Even")))</f>
        <v/>
      </c>
    </row>
    <row r="37" customFormat="false" ht="15" hidden="false" customHeight="false" outlineLevel="0" collapsed="false">
      <c r="A37" s="12"/>
      <c r="B37" s="12"/>
      <c r="C37" s="12"/>
      <c r="D37" s="13"/>
      <c r="E37" s="14"/>
      <c r="F37" s="13"/>
      <c r="G37" s="14"/>
      <c r="H37" s="15" t="str">
        <f aca="false">IF(E37="","",IF(G37&lt;&gt;"","Sold","Holding"))</f>
        <v/>
      </c>
      <c r="I37" s="16" t="str">
        <f aca="false">IF(OR(E37="",G37=""),"",G37*IFERROR(INDEX('Site Fees'!$B$4:$B$13,MATCH(C37,'Site Fees'!$A$4:$A$13,0)),0))</f>
        <v/>
      </c>
      <c r="J37" s="17" t="str">
        <f aca="false">IF(OR(E37="",G37=""),"",G37-I37-E37)</f>
        <v/>
      </c>
      <c r="K37" s="18" t="str">
        <f aca="false">IF(J37="","",IF(E37=0,"",J37/E37))</f>
        <v/>
      </c>
      <c r="L37" s="19" t="str">
        <f aca="true">IF(OR(D37="",E37=""),"",IF(G37&lt;&gt;"",IF(F37="","",F37-D37),TODAY()-D37))</f>
        <v/>
      </c>
      <c r="M37" s="16" t="str">
        <f aca="false">IF(OR(E37="",G37&lt;&gt;""),"",IFERROR(E37/(1-IFERROR(INDEX('Site Fees'!$B$4:$B$13,MATCH(C37,'Site Fees'!$A$4:$A$13,0)),0)),""))</f>
        <v/>
      </c>
      <c r="N37" s="15" t="str">
        <f aca="false">IF(J37="","",IF(J37&gt;0,"Win",IF(J37&lt;0,"Loss","Even")))</f>
        <v/>
      </c>
    </row>
    <row r="38" customFormat="false" ht="15" hidden="false" customHeight="false" outlineLevel="0" collapsed="false">
      <c r="A38" s="12"/>
      <c r="B38" s="12"/>
      <c r="C38" s="12"/>
      <c r="D38" s="13"/>
      <c r="E38" s="14"/>
      <c r="F38" s="13"/>
      <c r="G38" s="14"/>
      <c r="H38" s="15" t="str">
        <f aca="false">IF(E38="","",IF(G38&lt;&gt;"","Sold","Holding"))</f>
        <v/>
      </c>
      <c r="I38" s="16" t="str">
        <f aca="false">IF(OR(E38="",G38=""),"",G38*IFERROR(INDEX('Site Fees'!$B$4:$B$13,MATCH(C38,'Site Fees'!$A$4:$A$13,0)),0))</f>
        <v/>
      </c>
      <c r="J38" s="17" t="str">
        <f aca="false">IF(OR(E38="",G38=""),"",G38-I38-E38)</f>
        <v/>
      </c>
      <c r="K38" s="18" t="str">
        <f aca="false">IF(J38="","",IF(E38=0,"",J38/E38))</f>
        <v/>
      </c>
      <c r="L38" s="19" t="str">
        <f aca="true">IF(OR(D38="",E38=""),"",IF(G38&lt;&gt;"",IF(F38="","",F38-D38),TODAY()-D38))</f>
        <v/>
      </c>
      <c r="M38" s="16" t="str">
        <f aca="false">IF(OR(E38="",G38&lt;&gt;""),"",IFERROR(E38/(1-IFERROR(INDEX('Site Fees'!$B$4:$B$13,MATCH(C38,'Site Fees'!$A$4:$A$13,0)),0)),""))</f>
        <v/>
      </c>
      <c r="N38" s="15" t="str">
        <f aca="false">IF(J38="","",IF(J38&gt;0,"Win",IF(J38&lt;0,"Loss","Even")))</f>
        <v/>
      </c>
    </row>
    <row r="39" customFormat="false" ht="15" hidden="false" customHeight="false" outlineLevel="0" collapsed="false">
      <c r="A39" s="12"/>
      <c r="B39" s="12"/>
      <c r="C39" s="12"/>
      <c r="D39" s="13"/>
      <c r="E39" s="14"/>
      <c r="F39" s="13"/>
      <c r="G39" s="14"/>
      <c r="H39" s="15" t="str">
        <f aca="false">IF(E39="","",IF(G39&lt;&gt;"","Sold","Holding"))</f>
        <v/>
      </c>
      <c r="I39" s="16" t="str">
        <f aca="false">IF(OR(E39="",G39=""),"",G39*IFERROR(INDEX('Site Fees'!$B$4:$B$13,MATCH(C39,'Site Fees'!$A$4:$A$13,0)),0))</f>
        <v/>
      </c>
      <c r="J39" s="17" t="str">
        <f aca="false">IF(OR(E39="",G39=""),"",G39-I39-E39)</f>
        <v/>
      </c>
      <c r="K39" s="18" t="str">
        <f aca="false">IF(J39="","",IF(E39=0,"",J39/E39))</f>
        <v/>
      </c>
      <c r="L39" s="19" t="str">
        <f aca="true">IF(OR(D39="",E39=""),"",IF(G39&lt;&gt;"",IF(F39="","",F39-D39),TODAY()-D39))</f>
        <v/>
      </c>
      <c r="M39" s="16" t="str">
        <f aca="false">IF(OR(E39="",G39&lt;&gt;""),"",IFERROR(E39/(1-IFERROR(INDEX('Site Fees'!$B$4:$B$13,MATCH(C39,'Site Fees'!$A$4:$A$13,0)),0)),""))</f>
        <v/>
      </c>
      <c r="N39" s="15" t="str">
        <f aca="false">IF(J39="","",IF(J39&gt;0,"Win",IF(J39&lt;0,"Loss","Even")))</f>
        <v/>
      </c>
    </row>
    <row r="40" customFormat="false" ht="15" hidden="false" customHeight="false" outlineLevel="0" collapsed="false">
      <c r="A40" s="12"/>
      <c r="B40" s="12"/>
      <c r="C40" s="12"/>
      <c r="D40" s="13"/>
      <c r="E40" s="14"/>
      <c r="F40" s="13"/>
      <c r="G40" s="14"/>
      <c r="H40" s="15" t="str">
        <f aca="false">IF(E40="","",IF(G40&lt;&gt;"","Sold","Holding"))</f>
        <v/>
      </c>
      <c r="I40" s="16" t="str">
        <f aca="false">IF(OR(E40="",G40=""),"",G40*IFERROR(INDEX('Site Fees'!$B$4:$B$13,MATCH(C40,'Site Fees'!$A$4:$A$13,0)),0))</f>
        <v/>
      </c>
      <c r="J40" s="17" t="str">
        <f aca="false">IF(OR(E40="",G40=""),"",G40-I40-E40)</f>
        <v/>
      </c>
      <c r="K40" s="18" t="str">
        <f aca="false">IF(J40="","",IF(E40=0,"",J40/E40))</f>
        <v/>
      </c>
      <c r="L40" s="19" t="str">
        <f aca="true">IF(OR(D40="",E40=""),"",IF(G40&lt;&gt;"",IF(F40="","",F40-D40),TODAY()-D40))</f>
        <v/>
      </c>
      <c r="M40" s="16" t="str">
        <f aca="false">IF(OR(E40="",G40&lt;&gt;""),"",IFERROR(E40/(1-IFERROR(INDEX('Site Fees'!$B$4:$B$13,MATCH(C40,'Site Fees'!$A$4:$A$13,0)),0)),""))</f>
        <v/>
      </c>
      <c r="N40" s="15" t="str">
        <f aca="false">IF(J40="","",IF(J40&gt;0,"Win",IF(J40&lt;0,"Loss","Even")))</f>
        <v/>
      </c>
    </row>
    <row r="41" customFormat="false" ht="15" hidden="false" customHeight="false" outlineLevel="0" collapsed="false">
      <c r="A41" s="12"/>
      <c r="B41" s="12"/>
      <c r="C41" s="12"/>
      <c r="D41" s="13"/>
      <c r="E41" s="14"/>
      <c r="F41" s="13"/>
      <c r="G41" s="14"/>
      <c r="H41" s="15" t="str">
        <f aca="false">IF(E41="","",IF(G41&lt;&gt;"","Sold","Holding"))</f>
        <v/>
      </c>
      <c r="I41" s="16" t="str">
        <f aca="false">IF(OR(E41="",G41=""),"",G41*IFERROR(INDEX('Site Fees'!$B$4:$B$13,MATCH(C41,'Site Fees'!$A$4:$A$13,0)),0))</f>
        <v/>
      </c>
      <c r="J41" s="17" t="str">
        <f aca="false">IF(OR(E41="",G41=""),"",G41-I41-E41)</f>
        <v/>
      </c>
      <c r="K41" s="18" t="str">
        <f aca="false">IF(J41="","",IF(E41=0,"",J41/E41))</f>
        <v/>
      </c>
      <c r="L41" s="19" t="str">
        <f aca="true">IF(OR(D41="",E41=""),"",IF(G41&lt;&gt;"",IF(F41="","",F41-D41),TODAY()-D41))</f>
        <v/>
      </c>
      <c r="M41" s="16" t="str">
        <f aca="false">IF(OR(E41="",G41&lt;&gt;""),"",IFERROR(E41/(1-IFERROR(INDEX('Site Fees'!$B$4:$B$13,MATCH(C41,'Site Fees'!$A$4:$A$13,0)),0)),""))</f>
        <v/>
      </c>
      <c r="N41" s="15" t="str">
        <f aca="false">IF(J41="","",IF(J41&gt;0,"Win",IF(J41&lt;0,"Loss","Even")))</f>
        <v/>
      </c>
    </row>
    <row r="42" customFormat="false" ht="15" hidden="false" customHeight="false" outlineLevel="0" collapsed="false">
      <c r="A42" s="12"/>
      <c r="B42" s="12"/>
      <c r="C42" s="12"/>
      <c r="D42" s="13"/>
      <c r="E42" s="14"/>
      <c r="F42" s="13"/>
      <c r="G42" s="14"/>
      <c r="H42" s="15" t="str">
        <f aca="false">IF(E42="","",IF(G42&lt;&gt;"","Sold","Holding"))</f>
        <v/>
      </c>
      <c r="I42" s="16" t="str">
        <f aca="false">IF(OR(E42="",G42=""),"",G42*IFERROR(INDEX('Site Fees'!$B$4:$B$13,MATCH(C42,'Site Fees'!$A$4:$A$13,0)),0))</f>
        <v/>
      </c>
      <c r="J42" s="17" t="str">
        <f aca="false">IF(OR(E42="",G42=""),"",G42-I42-E42)</f>
        <v/>
      </c>
      <c r="K42" s="18" t="str">
        <f aca="false">IF(J42="","",IF(E42=0,"",J42/E42))</f>
        <v/>
      </c>
      <c r="L42" s="19" t="str">
        <f aca="true">IF(OR(D42="",E42=""),"",IF(G42&lt;&gt;"",IF(F42="","",F42-D42),TODAY()-D42))</f>
        <v/>
      </c>
      <c r="M42" s="16" t="str">
        <f aca="false">IF(OR(E42="",G42&lt;&gt;""),"",IFERROR(E42/(1-IFERROR(INDEX('Site Fees'!$B$4:$B$13,MATCH(C42,'Site Fees'!$A$4:$A$13,0)),0)),""))</f>
        <v/>
      </c>
      <c r="N42" s="15" t="str">
        <f aca="false">IF(J42="","",IF(J42&gt;0,"Win",IF(J42&lt;0,"Loss","Even")))</f>
        <v/>
      </c>
    </row>
    <row r="43" customFormat="false" ht="15" hidden="false" customHeight="false" outlineLevel="0" collapsed="false">
      <c r="A43" s="12"/>
      <c r="B43" s="12"/>
      <c r="C43" s="12"/>
      <c r="D43" s="13"/>
      <c r="E43" s="14"/>
      <c r="F43" s="13"/>
      <c r="G43" s="14"/>
      <c r="H43" s="15" t="str">
        <f aca="false">IF(E43="","",IF(G43&lt;&gt;"","Sold","Holding"))</f>
        <v/>
      </c>
      <c r="I43" s="16" t="str">
        <f aca="false">IF(OR(E43="",G43=""),"",G43*IFERROR(INDEX('Site Fees'!$B$4:$B$13,MATCH(C43,'Site Fees'!$A$4:$A$13,0)),0))</f>
        <v/>
      </c>
      <c r="J43" s="17" t="str">
        <f aca="false">IF(OR(E43="",G43=""),"",G43-I43-E43)</f>
        <v/>
      </c>
      <c r="K43" s="18" t="str">
        <f aca="false">IF(J43="","",IF(E43=0,"",J43/E43))</f>
        <v/>
      </c>
      <c r="L43" s="19" t="str">
        <f aca="true">IF(OR(D43="",E43=""),"",IF(G43&lt;&gt;"",IF(F43="","",F43-D43),TODAY()-D43))</f>
        <v/>
      </c>
      <c r="M43" s="16" t="str">
        <f aca="false">IF(OR(E43="",G43&lt;&gt;""),"",IFERROR(E43/(1-IFERROR(INDEX('Site Fees'!$B$4:$B$13,MATCH(C43,'Site Fees'!$A$4:$A$13,0)),0)),""))</f>
        <v/>
      </c>
      <c r="N43" s="15" t="str">
        <f aca="false">IF(J43="","",IF(J43&gt;0,"Win",IF(J43&lt;0,"Loss","Even")))</f>
        <v/>
      </c>
    </row>
    <row r="44" customFormat="false" ht="15" hidden="false" customHeight="false" outlineLevel="0" collapsed="false">
      <c r="A44" s="12"/>
      <c r="B44" s="12"/>
      <c r="C44" s="12"/>
      <c r="D44" s="13"/>
      <c r="E44" s="14"/>
      <c r="F44" s="13"/>
      <c r="G44" s="14"/>
      <c r="H44" s="15" t="str">
        <f aca="false">IF(E44="","",IF(G44&lt;&gt;"","Sold","Holding"))</f>
        <v/>
      </c>
      <c r="I44" s="16" t="str">
        <f aca="false">IF(OR(E44="",G44=""),"",G44*IFERROR(INDEX('Site Fees'!$B$4:$B$13,MATCH(C44,'Site Fees'!$A$4:$A$13,0)),0))</f>
        <v/>
      </c>
      <c r="J44" s="17" t="str">
        <f aca="false">IF(OR(E44="",G44=""),"",G44-I44-E44)</f>
        <v/>
      </c>
      <c r="K44" s="18" t="str">
        <f aca="false">IF(J44="","",IF(E44=0,"",J44/E44))</f>
        <v/>
      </c>
      <c r="L44" s="19" t="str">
        <f aca="true">IF(OR(D44="",E44=""),"",IF(G44&lt;&gt;"",IF(F44="","",F44-D44),TODAY()-D44))</f>
        <v/>
      </c>
      <c r="M44" s="16" t="str">
        <f aca="false">IF(OR(E44="",G44&lt;&gt;""),"",IFERROR(E44/(1-IFERROR(INDEX('Site Fees'!$B$4:$B$13,MATCH(C44,'Site Fees'!$A$4:$A$13,0)),0)),""))</f>
        <v/>
      </c>
      <c r="N44" s="15" t="str">
        <f aca="false">IF(J44="","",IF(J44&gt;0,"Win",IF(J44&lt;0,"Loss","Even")))</f>
        <v/>
      </c>
    </row>
    <row r="45" customFormat="false" ht="15" hidden="false" customHeight="false" outlineLevel="0" collapsed="false">
      <c r="A45" s="12"/>
      <c r="B45" s="12"/>
      <c r="C45" s="12"/>
      <c r="D45" s="13"/>
      <c r="E45" s="14"/>
      <c r="F45" s="13"/>
      <c r="G45" s="14"/>
      <c r="H45" s="15" t="str">
        <f aca="false">IF(E45="","",IF(G45&lt;&gt;"","Sold","Holding"))</f>
        <v/>
      </c>
      <c r="I45" s="16" t="str">
        <f aca="false">IF(OR(E45="",G45=""),"",G45*IFERROR(INDEX('Site Fees'!$B$4:$B$13,MATCH(C45,'Site Fees'!$A$4:$A$13,0)),0))</f>
        <v/>
      </c>
      <c r="J45" s="17" t="str">
        <f aca="false">IF(OR(E45="",G45=""),"",G45-I45-E45)</f>
        <v/>
      </c>
      <c r="K45" s="18" t="str">
        <f aca="false">IF(J45="","",IF(E45=0,"",J45/E45))</f>
        <v/>
      </c>
      <c r="L45" s="19" t="str">
        <f aca="true">IF(OR(D45="",E45=""),"",IF(G45&lt;&gt;"",IF(F45="","",F45-D45),TODAY()-D45))</f>
        <v/>
      </c>
      <c r="M45" s="16" t="str">
        <f aca="false">IF(OR(E45="",G45&lt;&gt;""),"",IFERROR(E45/(1-IFERROR(INDEX('Site Fees'!$B$4:$B$13,MATCH(C45,'Site Fees'!$A$4:$A$13,0)),0)),""))</f>
        <v/>
      </c>
      <c r="N45" s="15" t="str">
        <f aca="false">IF(J45="","",IF(J45&gt;0,"Win",IF(J45&lt;0,"Loss","Even")))</f>
        <v/>
      </c>
    </row>
    <row r="46" customFormat="false" ht="15" hidden="false" customHeight="false" outlineLevel="0" collapsed="false">
      <c r="A46" s="12"/>
      <c r="B46" s="12"/>
      <c r="C46" s="12"/>
      <c r="D46" s="13"/>
      <c r="E46" s="14"/>
      <c r="F46" s="13"/>
      <c r="G46" s="14"/>
      <c r="H46" s="15" t="str">
        <f aca="false">IF(E46="","",IF(G46&lt;&gt;"","Sold","Holding"))</f>
        <v/>
      </c>
      <c r="I46" s="16" t="str">
        <f aca="false">IF(OR(E46="",G46=""),"",G46*IFERROR(INDEX('Site Fees'!$B$4:$B$13,MATCH(C46,'Site Fees'!$A$4:$A$13,0)),0))</f>
        <v/>
      </c>
      <c r="J46" s="17" t="str">
        <f aca="false">IF(OR(E46="",G46=""),"",G46-I46-E46)</f>
        <v/>
      </c>
      <c r="K46" s="18" t="str">
        <f aca="false">IF(J46="","",IF(E46=0,"",J46/E46))</f>
        <v/>
      </c>
      <c r="L46" s="19" t="str">
        <f aca="true">IF(OR(D46="",E46=""),"",IF(G46&lt;&gt;"",IF(F46="","",F46-D46),TODAY()-D46))</f>
        <v/>
      </c>
      <c r="M46" s="16" t="str">
        <f aca="false">IF(OR(E46="",G46&lt;&gt;""),"",IFERROR(E46/(1-IFERROR(INDEX('Site Fees'!$B$4:$B$13,MATCH(C46,'Site Fees'!$A$4:$A$13,0)),0)),""))</f>
        <v/>
      </c>
      <c r="N46" s="15" t="str">
        <f aca="false">IF(J46="","",IF(J46&gt;0,"Win",IF(J46&lt;0,"Loss","Even")))</f>
        <v/>
      </c>
    </row>
    <row r="47" customFormat="false" ht="15" hidden="false" customHeight="false" outlineLevel="0" collapsed="false">
      <c r="A47" s="12"/>
      <c r="B47" s="12"/>
      <c r="C47" s="12"/>
      <c r="D47" s="13"/>
      <c r="E47" s="14"/>
      <c r="F47" s="13"/>
      <c r="G47" s="14"/>
      <c r="H47" s="15" t="str">
        <f aca="false">IF(E47="","",IF(G47&lt;&gt;"","Sold","Holding"))</f>
        <v/>
      </c>
      <c r="I47" s="16" t="str">
        <f aca="false">IF(OR(E47="",G47=""),"",G47*IFERROR(INDEX('Site Fees'!$B$4:$B$13,MATCH(C47,'Site Fees'!$A$4:$A$13,0)),0))</f>
        <v/>
      </c>
      <c r="J47" s="17" t="str">
        <f aca="false">IF(OR(E47="",G47=""),"",G47-I47-E47)</f>
        <v/>
      </c>
      <c r="K47" s="18" t="str">
        <f aca="false">IF(J47="","",IF(E47=0,"",J47/E47))</f>
        <v/>
      </c>
      <c r="L47" s="19" t="str">
        <f aca="true">IF(OR(D47="",E47=""),"",IF(G47&lt;&gt;"",IF(F47="","",F47-D47),TODAY()-D47))</f>
        <v/>
      </c>
      <c r="M47" s="16" t="str">
        <f aca="false">IF(OR(E47="",G47&lt;&gt;""),"",IFERROR(E47/(1-IFERROR(INDEX('Site Fees'!$B$4:$B$13,MATCH(C47,'Site Fees'!$A$4:$A$13,0)),0)),""))</f>
        <v/>
      </c>
      <c r="N47" s="15" t="str">
        <f aca="false">IF(J47="","",IF(J47&gt;0,"Win",IF(J47&lt;0,"Loss","Even")))</f>
        <v/>
      </c>
    </row>
    <row r="48" customFormat="false" ht="15" hidden="false" customHeight="false" outlineLevel="0" collapsed="false">
      <c r="A48" s="12"/>
      <c r="B48" s="12"/>
      <c r="C48" s="12"/>
      <c r="D48" s="13"/>
      <c r="E48" s="14"/>
      <c r="F48" s="13"/>
      <c r="G48" s="14"/>
      <c r="H48" s="15" t="str">
        <f aca="false">IF(E48="","",IF(G48&lt;&gt;"","Sold","Holding"))</f>
        <v/>
      </c>
      <c r="I48" s="16" t="str">
        <f aca="false">IF(OR(E48="",G48=""),"",G48*IFERROR(INDEX('Site Fees'!$B$4:$B$13,MATCH(C48,'Site Fees'!$A$4:$A$13,0)),0))</f>
        <v/>
      </c>
      <c r="J48" s="17" t="str">
        <f aca="false">IF(OR(E48="",G48=""),"",G48-I48-E48)</f>
        <v/>
      </c>
      <c r="K48" s="18" t="str">
        <f aca="false">IF(J48="","",IF(E48=0,"",J48/E48))</f>
        <v/>
      </c>
      <c r="L48" s="19" t="str">
        <f aca="true">IF(OR(D48="",E48=""),"",IF(G48&lt;&gt;"",IF(F48="","",F48-D48),TODAY()-D48))</f>
        <v/>
      </c>
      <c r="M48" s="16" t="str">
        <f aca="false">IF(OR(E48="",G48&lt;&gt;""),"",IFERROR(E48/(1-IFERROR(INDEX('Site Fees'!$B$4:$B$13,MATCH(C48,'Site Fees'!$A$4:$A$13,0)),0)),""))</f>
        <v/>
      </c>
      <c r="N48" s="15" t="str">
        <f aca="false">IF(J48="","",IF(J48&gt;0,"Win",IF(J48&lt;0,"Loss","Even")))</f>
        <v/>
      </c>
    </row>
    <row r="49" customFormat="false" ht="15" hidden="false" customHeight="false" outlineLevel="0" collapsed="false">
      <c r="A49" s="12"/>
      <c r="B49" s="12"/>
      <c r="C49" s="12"/>
      <c r="D49" s="13"/>
      <c r="E49" s="14"/>
      <c r="F49" s="13"/>
      <c r="G49" s="14"/>
      <c r="H49" s="15" t="str">
        <f aca="false">IF(E49="","",IF(G49&lt;&gt;"","Sold","Holding"))</f>
        <v/>
      </c>
      <c r="I49" s="16" t="str">
        <f aca="false">IF(OR(E49="",G49=""),"",G49*IFERROR(INDEX('Site Fees'!$B$4:$B$13,MATCH(C49,'Site Fees'!$A$4:$A$13,0)),0))</f>
        <v/>
      </c>
      <c r="J49" s="17" t="str">
        <f aca="false">IF(OR(E49="",G49=""),"",G49-I49-E49)</f>
        <v/>
      </c>
      <c r="K49" s="18" t="str">
        <f aca="false">IF(J49="","",IF(E49=0,"",J49/E49))</f>
        <v/>
      </c>
      <c r="L49" s="19" t="str">
        <f aca="true">IF(OR(D49="",E49=""),"",IF(G49&lt;&gt;"",IF(F49="","",F49-D49),TODAY()-D49))</f>
        <v/>
      </c>
      <c r="M49" s="16" t="str">
        <f aca="false">IF(OR(E49="",G49&lt;&gt;""),"",IFERROR(E49/(1-IFERROR(INDEX('Site Fees'!$B$4:$B$13,MATCH(C49,'Site Fees'!$A$4:$A$13,0)),0)),""))</f>
        <v/>
      </c>
      <c r="N49" s="15" t="str">
        <f aca="false">IF(J49="","",IF(J49&gt;0,"Win",IF(J49&lt;0,"Loss","Even")))</f>
        <v/>
      </c>
    </row>
    <row r="50" customFormat="false" ht="15" hidden="false" customHeight="false" outlineLevel="0" collapsed="false">
      <c r="A50" s="12"/>
      <c r="B50" s="12"/>
      <c r="C50" s="12"/>
      <c r="D50" s="13"/>
      <c r="E50" s="14"/>
      <c r="F50" s="13"/>
      <c r="G50" s="14"/>
      <c r="H50" s="15" t="str">
        <f aca="false">IF(E50="","",IF(G50&lt;&gt;"","Sold","Holding"))</f>
        <v/>
      </c>
      <c r="I50" s="16" t="str">
        <f aca="false">IF(OR(E50="",G50=""),"",G50*IFERROR(INDEX('Site Fees'!$B$4:$B$13,MATCH(C50,'Site Fees'!$A$4:$A$13,0)),0))</f>
        <v/>
      </c>
      <c r="J50" s="17" t="str">
        <f aca="false">IF(OR(E50="",G50=""),"",G50-I50-E50)</f>
        <v/>
      </c>
      <c r="K50" s="18" t="str">
        <f aca="false">IF(J50="","",IF(E50=0,"",J50/E50))</f>
        <v/>
      </c>
      <c r="L50" s="19" t="str">
        <f aca="true">IF(OR(D50="",E50=""),"",IF(G50&lt;&gt;"",IF(F50="","",F50-D50),TODAY()-D50))</f>
        <v/>
      </c>
      <c r="M50" s="16" t="str">
        <f aca="false">IF(OR(E50="",G50&lt;&gt;""),"",IFERROR(E50/(1-IFERROR(INDEX('Site Fees'!$B$4:$B$13,MATCH(C50,'Site Fees'!$A$4:$A$13,0)),0)),""))</f>
        <v/>
      </c>
      <c r="N50" s="15" t="str">
        <f aca="false">IF(J50="","",IF(J50&gt;0,"Win",IF(J50&lt;0,"Loss","Even")))</f>
        <v/>
      </c>
    </row>
    <row r="51" customFormat="false" ht="15" hidden="false" customHeight="false" outlineLevel="0" collapsed="false">
      <c r="A51" s="12"/>
      <c r="B51" s="12"/>
      <c r="C51" s="12"/>
      <c r="D51" s="13"/>
      <c r="E51" s="14"/>
      <c r="F51" s="13"/>
      <c r="G51" s="14"/>
      <c r="H51" s="15" t="str">
        <f aca="false">IF(E51="","",IF(G51&lt;&gt;"","Sold","Holding"))</f>
        <v/>
      </c>
      <c r="I51" s="16" t="str">
        <f aca="false">IF(OR(E51="",G51=""),"",G51*IFERROR(INDEX('Site Fees'!$B$4:$B$13,MATCH(C51,'Site Fees'!$A$4:$A$13,0)),0))</f>
        <v/>
      </c>
      <c r="J51" s="17" t="str">
        <f aca="false">IF(OR(E51="",G51=""),"",G51-I51-E51)</f>
        <v/>
      </c>
      <c r="K51" s="18" t="str">
        <f aca="false">IF(J51="","",IF(E51=0,"",J51/E51))</f>
        <v/>
      </c>
      <c r="L51" s="19" t="str">
        <f aca="true">IF(OR(D51="",E51=""),"",IF(G51&lt;&gt;"",IF(F51="","",F51-D51),TODAY()-D51))</f>
        <v/>
      </c>
      <c r="M51" s="16" t="str">
        <f aca="false">IF(OR(E51="",G51&lt;&gt;""),"",IFERROR(E51/(1-IFERROR(INDEX('Site Fees'!$B$4:$B$13,MATCH(C51,'Site Fees'!$A$4:$A$13,0)),0)),""))</f>
        <v/>
      </c>
      <c r="N51" s="15" t="str">
        <f aca="false">IF(J51="","",IF(J51&gt;0,"Win",IF(J51&lt;0,"Loss","Even")))</f>
        <v/>
      </c>
    </row>
    <row r="52" customFormat="false" ht="15" hidden="false" customHeight="false" outlineLevel="0" collapsed="false">
      <c r="A52" s="12"/>
      <c r="B52" s="12"/>
      <c r="C52" s="12"/>
      <c r="D52" s="13"/>
      <c r="E52" s="14"/>
      <c r="F52" s="13"/>
      <c r="G52" s="14"/>
      <c r="H52" s="15" t="str">
        <f aca="false">IF(E52="","",IF(G52&lt;&gt;"","Sold","Holding"))</f>
        <v/>
      </c>
      <c r="I52" s="16" t="str">
        <f aca="false">IF(OR(E52="",G52=""),"",G52*IFERROR(INDEX('Site Fees'!$B$4:$B$13,MATCH(C52,'Site Fees'!$A$4:$A$13,0)),0))</f>
        <v/>
      </c>
      <c r="J52" s="17" t="str">
        <f aca="false">IF(OR(E52="",G52=""),"",G52-I52-E52)</f>
        <v/>
      </c>
      <c r="K52" s="18" t="str">
        <f aca="false">IF(J52="","",IF(E52=0,"",J52/E52))</f>
        <v/>
      </c>
      <c r="L52" s="19" t="str">
        <f aca="true">IF(OR(D52="",E52=""),"",IF(G52&lt;&gt;"",IF(F52="","",F52-D52),TODAY()-D52))</f>
        <v/>
      </c>
      <c r="M52" s="16" t="str">
        <f aca="false">IF(OR(E52="",G52&lt;&gt;""),"",IFERROR(E52/(1-IFERROR(INDEX('Site Fees'!$B$4:$B$13,MATCH(C52,'Site Fees'!$A$4:$A$13,0)),0)),""))</f>
        <v/>
      </c>
      <c r="N52" s="15" t="str">
        <f aca="false">IF(J52="","",IF(J52&gt;0,"Win",IF(J52&lt;0,"Loss","Even")))</f>
        <v/>
      </c>
    </row>
    <row r="53" customFormat="false" ht="15" hidden="false" customHeight="false" outlineLevel="0" collapsed="false">
      <c r="A53" s="12"/>
      <c r="B53" s="12"/>
      <c r="C53" s="12"/>
      <c r="D53" s="13"/>
      <c r="E53" s="14"/>
      <c r="F53" s="13"/>
      <c r="G53" s="14"/>
      <c r="H53" s="15" t="str">
        <f aca="false">IF(E53="","",IF(G53&lt;&gt;"","Sold","Holding"))</f>
        <v/>
      </c>
      <c r="I53" s="16" t="str">
        <f aca="false">IF(OR(E53="",G53=""),"",G53*IFERROR(INDEX('Site Fees'!$B$4:$B$13,MATCH(C53,'Site Fees'!$A$4:$A$13,0)),0))</f>
        <v/>
      </c>
      <c r="J53" s="17" t="str">
        <f aca="false">IF(OR(E53="",G53=""),"",G53-I53-E53)</f>
        <v/>
      </c>
      <c r="K53" s="18" t="str">
        <f aca="false">IF(J53="","",IF(E53=0,"",J53/E53))</f>
        <v/>
      </c>
      <c r="L53" s="19" t="str">
        <f aca="true">IF(OR(D53="",E53=""),"",IF(G53&lt;&gt;"",IF(F53="","",F53-D53),TODAY()-D53))</f>
        <v/>
      </c>
      <c r="M53" s="16" t="str">
        <f aca="false">IF(OR(E53="",G53&lt;&gt;""),"",IFERROR(E53/(1-IFERROR(INDEX('Site Fees'!$B$4:$B$13,MATCH(C53,'Site Fees'!$A$4:$A$13,0)),0)),""))</f>
        <v/>
      </c>
      <c r="N53" s="15" t="str">
        <f aca="false">IF(J53="","",IF(J53&gt;0,"Win",IF(J53&lt;0,"Loss","Even")))</f>
        <v/>
      </c>
    </row>
    <row r="54" customFormat="false" ht="15" hidden="false" customHeight="false" outlineLevel="0" collapsed="false">
      <c r="A54" s="12"/>
      <c r="B54" s="12"/>
      <c r="C54" s="12"/>
      <c r="D54" s="13"/>
      <c r="E54" s="14"/>
      <c r="F54" s="13"/>
      <c r="G54" s="14"/>
      <c r="H54" s="15" t="str">
        <f aca="false">IF(E54="","",IF(G54&lt;&gt;"","Sold","Holding"))</f>
        <v/>
      </c>
      <c r="I54" s="16" t="str">
        <f aca="false">IF(OR(E54="",G54=""),"",G54*IFERROR(INDEX('Site Fees'!$B$4:$B$13,MATCH(C54,'Site Fees'!$A$4:$A$13,0)),0))</f>
        <v/>
      </c>
      <c r="J54" s="17" t="str">
        <f aca="false">IF(OR(E54="",G54=""),"",G54-I54-E54)</f>
        <v/>
      </c>
      <c r="K54" s="18" t="str">
        <f aca="false">IF(J54="","",IF(E54=0,"",J54/E54))</f>
        <v/>
      </c>
      <c r="L54" s="19" t="str">
        <f aca="true">IF(OR(D54="",E54=""),"",IF(G54&lt;&gt;"",IF(F54="","",F54-D54),TODAY()-D54))</f>
        <v/>
      </c>
      <c r="M54" s="16" t="str">
        <f aca="false">IF(OR(E54="",G54&lt;&gt;""),"",IFERROR(E54/(1-IFERROR(INDEX('Site Fees'!$B$4:$B$13,MATCH(C54,'Site Fees'!$A$4:$A$13,0)),0)),""))</f>
        <v/>
      </c>
      <c r="N54" s="15" t="str">
        <f aca="false">IF(J54="","",IF(J54&gt;0,"Win",IF(J54&lt;0,"Loss","Even")))</f>
        <v/>
      </c>
    </row>
    <row r="55" customFormat="false" ht="15" hidden="false" customHeight="false" outlineLevel="0" collapsed="false">
      <c r="A55" s="12"/>
      <c r="B55" s="12"/>
      <c r="C55" s="12"/>
      <c r="D55" s="13"/>
      <c r="E55" s="14"/>
      <c r="F55" s="13"/>
      <c r="G55" s="14"/>
      <c r="H55" s="15" t="str">
        <f aca="false">IF(E55="","",IF(G55&lt;&gt;"","Sold","Holding"))</f>
        <v/>
      </c>
      <c r="I55" s="16" t="str">
        <f aca="false">IF(OR(E55="",G55=""),"",G55*IFERROR(INDEX('Site Fees'!$B$4:$B$13,MATCH(C55,'Site Fees'!$A$4:$A$13,0)),0))</f>
        <v/>
      </c>
      <c r="J55" s="17" t="str">
        <f aca="false">IF(OR(E55="",G55=""),"",G55-I55-E55)</f>
        <v/>
      </c>
      <c r="K55" s="18" t="str">
        <f aca="false">IF(J55="","",IF(E55=0,"",J55/E55))</f>
        <v/>
      </c>
      <c r="L55" s="19" t="str">
        <f aca="true">IF(OR(D55="",E55=""),"",IF(G55&lt;&gt;"",IF(F55="","",F55-D55),TODAY()-D55))</f>
        <v/>
      </c>
      <c r="M55" s="16" t="str">
        <f aca="false">IF(OR(E55="",G55&lt;&gt;""),"",IFERROR(E55/(1-IFERROR(INDEX('Site Fees'!$B$4:$B$13,MATCH(C55,'Site Fees'!$A$4:$A$13,0)),0)),""))</f>
        <v/>
      </c>
      <c r="N55" s="15" t="str">
        <f aca="false">IF(J55="","",IF(J55&gt;0,"Win",IF(J55&lt;0,"Loss","Even")))</f>
        <v/>
      </c>
    </row>
    <row r="56" customFormat="false" ht="15" hidden="false" customHeight="false" outlineLevel="0" collapsed="false">
      <c r="A56" s="12"/>
      <c r="B56" s="12"/>
      <c r="C56" s="12"/>
      <c r="D56" s="13"/>
      <c r="E56" s="14"/>
      <c r="F56" s="13"/>
      <c r="G56" s="14"/>
      <c r="H56" s="15" t="str">
        <f aca="false">IF(E56="","",IF(G56&lt;&gt;"","Sold","Holding"))</f>
        <v/>
      </c>
      <c r="I56" s="16" t="str">
        <f aca="false">IF(OR(E56="",G56=""),"",G56*IFERROR(INDEX('Site Fees'!$B$4:$B$13,MATCH(C56,'Site Fees'!$A$4:$A$13,0)),0))</f>
        <v/>
      </c>
      <c r="J56" s="17" t="str">
        <f aca="false">IF(OR(E56="",G56=""),"",G56-I56-E56)</f>
        <v/>
      </c>
      <c r="K56" s="18" t="str">
        <f aca="false">IF(J56="","",IF(E56=0,"",J56/E56))</f>
        <v/>
      </c>
      <c r="L56" s="19" t="str">
        <f aca="true">IF(OR(D56="",E56=""),"",IF(G56&lt;&gt;"",IF(F56="","",F56-D56),TODAY()-D56))</f>
        <v/>
      </c>
      <c r="M56" s="16" t="str">
        <f aca="false">IF(OR(E56="",G56&lt;&gt;""),"",IFERROR(E56/(1-IFERROR(INDEX('Site Fees'!$B$4:$B$13,MATCH(C56,'Site Fees'!$A$4:$A$13,0)),0)),""))</f>
        <v/>
      </c>
      <c r="N56" s="15" t="str">
        <f aca="false">IF(J56="","",IF(J56&gt;0,"Win",IF(J56&lt;0,"Loss","Even")))</f>
        <v/>
      </c>
    </row>
    <row r="57" customFormat="false" ht="15" hidden="false" customHeight="false" outlineLevel="0" collapsed="false">
      <c r="A57" s="12"/>
      <c r="B57" s="12"/>
      <c r="C57" s="12"/>
      <c r="D57" s="13"/>
      <c r="E57" s="14"/>
      <c r="F57" s="13"/>
      <c r="G57" s="14"/>
      <c r="H57" s="15" t="str">
        <f aca="false">IF(E57="","",IF(G57&lt;&gt;"","Sold","Holding"))</f>
        <v/>
      </c>
      <c r="I57" s="16" t="str">
        <f aca="false">IF(OR(E57="",G57=""),"",G57*IFERROR(INDEX('Site Fees'!$B$4:$B$13,MATCH(C57,'Site Fees'!$A$4:$A$13,0)),0))</f>
        <v/>
      </c>
      <c r="J57" s="17" t="str">
        <f aca="false">IF(OR(E57="",G57=""),"",G57-I57-E57)</f>
        <v/>
      </c>
      <c r="K57" s="18" t="str">
        <f aca="false">IF(J57="","",IF(E57=0,"",J57/E57))</f>
        <v/>
      </c>
      <c r="L57" s="19" t="str">
        <f aca="true">IF(OR(D57="",E57=""),"",IF(G57&lt;&gt;"",IF(F57="","",F57-D57),TODAY()-D57))</f>
        <v/>
      </c>
      <c r="M57" s="16" t="str">
        <f aca="false">IF(OR(E57="",G57&lt;&gt;""),"",IFERROR(E57/(1-IFERROR(INDEX('Site Fees'!$B$4:$B$13,MATCH(C57,'Site Fees'!$A$4:$A$13,0)),0)),""))</f>
        <v/>
      </c>
      <c r="N57" s="15" t="str">
        <f aca="false">IF(J57="","",IF(J57&gt;0,"Win",IF(J57&lt;0,"Loss","Even")))</f>
        <v/>
      </c>
    </row>
    <row r="58" customFormat="false" ht="15" hidden="false" customHeight="false" outlineLevel="0" collapsed="false">
      <c r="A58" s="12"/>
      <c r="B58" s="12"/>
      <c r="C58" s="12"/>
      <c r="D58" s="13"/>
      <c r="E58" s="14"/>
      <c r="F58" s="13"/>
      <c r="G58" s="14"/>
      <c r="H58" s="15" t="str">
        <f aca="false">IF(E58="","",IF(G58&lt;&gt;"","Sold","Holding"))</f>
        <v/>
      </c>
      <c r="I58" s="16" t="str">
        <f aca="false">IF(OR(E58="",G58=""),"",G58*IFERROR(INDEX('Site Fees'!$B$4:$B$13,MATCH(C58,'Site Fees'!$A$4:$A$13,0)),0))</f>
        <v/>
      </c>
      <c r="J58" s="17" t="str">
        <f aca="false">IF(OR(E58="",G58=""),"",G58-I58-E58)</f>
        <v/>
      </c>
      <c r="K58" s="18" t="str">
        <f aca="false">IF(J58="","",IF(E58=0,"",J58/E58))</f>
        <v/>
      </c>
      <c r="L58" s="19" t="str">
        <f aca="true">IF(OR(D58="",E58=""),"",IF(G58&lt;&gt;"",IF(F58="","",F58-D58),TODAY()-D58))</f>
        <v/>
      </c>
      <c r="M58" s="16" t="str">
        <f aca="false">IF(OR(E58="",G58&lt;&gt;""),"",IFERROR(E58/(1-IFERROR(INDEX('Site Fees'!$B$4:$B$13,MATCH(C58,'Site Fees'!$A$4:$A$13,0)),0)),""))</f>
        <v/>
      </c>
      <c r="N58" s="15" t="str">
        <f aca="false">IF(J58="","",IF(J58&gt;0,"Win",IF(J58&lt;0,"Loss","Even")))</f>
        <v/>
      </c>
    </row>
    <row r="59" customFormat="false" ht="15" hidden="false" customHeight="false" outlineLevel="0" collapsed="false">
      <c r="A59" s="12"/>
      <c r="B59" s="12"/>
      <c r="C59" s="12"/>
      <c r="D59" s="13"/>
      <c r="E59" s="14"/>
      <c r="F59" s="13"/>
      <c r="G59" s="14"/>
      <c r="H59" s="15" t="str">
        <f aca="false">IF(E59="","",IF(G59&lt;&gt;"","Sold","Holding"))</f>
        <v/>
      </c>
      <c r="I59" s="16" t="str">
        <f aca="false">IF(OR(E59="",G59=""),"",G59*IFERROR(INDEX('Site Fees'!$B$4:$B$13,MATCH(C59,'Site Fees'!$A$4:$A$13,0)),0))</f>
        <v/>
      </c>
      <c r="J59" s="17" t="str">
        <f aca="false">IF(OR(E59="",G59=""),"",G59-I59-E59)</f>
        <v/>
      </c>
      <c r="K59" s="18" t="str">
        <f aca="false">IF(J59="","",IF(E59=0,"",J59/E59))</f>
        <v/>
      </c>
      <c r="L59" s="19" t="str">
        <f aca="true">IF(OR(D59="",E59=""),"",IF(G59&lt;&gt;"",IF(F59="","",F59-D59),TODAY()-D59))</f>
        <v/>
      </c>
      <c r="M59" s="16" t="str">
        <f aca="false">IF(OR(E59="",G59&lt;&gt;""),"",IFERROR(E59/(1-IFERROR(INDEX('Site Fees'!$B$4:$B$13,MATCH(C59,'Site Fees'!$A$4:$A$13,0)),0)),""))</f>
        <v/>
      </c>
      <c r="N59" s="15" t="str">
        <f aca="false">IF(J59="","",IF(J59&gt;0,"Win",IF(J59&lt;0,"Loss","Even")))</f>
        <v/>
      </c>
    </row>
    <row r="60" customFormat="false" ht="15" hidden="false" customHeight="false" outlineLevel="0" collapsed="false">
      <c r="A60" s="12"/>
      <c r="B60" s="12"/>
      <c r="C60" s="12"/>
      <c r="D60" s="13"/>
      <c r="E60" s="14"/>
      <c r="F60" s="13"/>
      <c r="G60" s="14"/>
      <c r="H60" s="15" t="str">
        <f aca="false">IF(E60="","",IF(G60&lt;&gt;"","Sold","Holding"))</f>
        <v/>
      </c>
      <c r="I60" s="16" t="str">
        <f aca="false">IF(OR(E60="",G60=""),"",G60*IFERROR(INDEX('Site Fees'!$B$4:$B$13,MATCH(C60,'Site Fees'!$A$4:$A$13,0)),0))</f>
        <v/>
      </c>
      <c r="J60" s="17" t="str">
        <f aca="false">IF(OR(E60="",G60=""),"",G60-I60-E60)</f>
        <v/>
      </c>
      <c r="K60" s="18" t="str">
        <f aca="false">IF(J60="","",IF(E60=0,"",J60/E60))</f>
        <v/>
      </c>
      <c r="L60" s="19" t="str">
        <f aca="true">IF(OR(D60="",E60=""),"",IF(G60&lt;&gt;"",IF(F60="","",F60-D60),TODAY()-D60))</f>
        <v/>
      </c>
      <c r="M60" s="16" t="str">
        <f aca="false">IF(OR(E60="",G60&lt;&gt;""),"",IFERROR(E60/(1-IFERROR(INDEX('Site Fees'!$B$4:$B$13,MATCH(C60,'Site Fees'!$A$4:$A$13,0)),0)),""))</f>
        <v/>
      </c>
      <c r="N60" s="15" t="str">
        <f aca="false">IF(J60="","",IF(J60&gt;0,"Win",IF(J60&lt;0,"Loss","Even")))</f>
        <v/>
      </c>
    </row>
    <row r="61" customFormat="false" ht="15" hidden="false" customHeight="false" outlineLevel="0" collapsed="false">
      <c r="A61" s="12"/>
      <c r="B61" s="12"/>
      <c r="C61" s="12"/>
      <c r="D61" s="13"/>
      <c r="E61" s="14"/>
      <c r="F61" s="13"/>
      <c r="G61" s="14"/>
      <c r="H61" s="15" t="str">
        <f aca="false">IF(E61="","",IF(G61&lt;&gt;"","Sold","Holding"))</f>
        <v/>
      </c>
      <c r="I61" s="16" t="str">
        <f aca="false">IF(OR(E61="",G61=""),"",G61*IFERROR(INDEX('Site Fees'!$B$4:$B$13,MATCH(C61,'Site Fees'!$A$4:$A$13,0)),0))</f>
        <v/>
      </c>
      <c r="J61" s="17" t="str">
        <f aca="false">IF(OR(E61="",G61=""),"",G61-I61-E61)</f>
        <v/>
      </c>
      <c r="K61" s="18" t="str">
        <f aca="false">IF(J61="","",IF(E61=0,"",J61/E61))</f>
        <v/>
      </c>
      <c r="L61" s="19" t="str">
        <f aca="true">IF(OR(D61="",E61=""),"",IF(G61&lt;&gt;"",IF(F61="","",F61-D61),TODAY()-D61))</f>
        <v/>
      </c>
      <c r="M61" s="16" t="str">
        <f aca="false">IF(OR(E61="",G61&lt;&gt;""),"",IFERROR(E61/(1-IFERROR(INDEX('Site Fees'!$B$4:$B$13,MATCH(C61,'Site Fees'!$A$4:$A$13,0)),0)),""))</f>
        <v/>
      </c>
      <c r="N61" s="15" t="str">
        <f aca="false">IF(J61="","",IF(J61&gt;0,"Win",IF(J61&lt;0,"Loss","Even")))</f>
        <v/>
      </c>
    </row>
    <row r="62" customFormat="false" ht="15" hidden="false" customHeight="false" outlineLevel="0" collapsed="false">
      <c r="A62" s="12"/>
      <c r="B62" s="12"/>
      <c r="C62" s="12"/>
      <c r="D62" s="13"/>
      <c r="E62" s="14"/>
      <c r="F62" s="13"/>
      <c r="G62" s="14"/>
      <c r="H62" s="15" t="str">
        <f aca="false">IF(E62="","",IF(G62&lt;&gt;"","Sold","Holding"))</f>
        <v/>
      </c>
      <c r="I62" s="16" t="str">
        <f aca="false">IF(OR(E62="",G62=""),"",G62*IFERROR(INDEX('Site Fees'!$B$4:$B$13,MATCH(C62,'Site Fees'!$A$4:$A$13,0)),0))</f>
        <v/>
      </c>
      <c r="J62" s="17" t="str">
        <f aca="false">IF(OR(E62="",G62=""),"",G62-I62-E62)</f>
        <v/>
      </c>
      <c r="K62" s="18" t="str">
        <f aca="false">IF(J62="","",IF(E62=0,"",J62/E62))</f>
        <v/>
      </c>
      <c r="L62" s="19" t="str">
        <f aca="true">IF(OR(D62="",E62=""),"",IF(G62&lt;&gt;"",IF(F62="","",F62-D62),TODAY()-D62))</f>
        <v/>
      </c>
      <c r="M62" s="16" t="str">
        <f aca="false">IF(OR(E62="",G62&lt;&gt;""),"",IFERROR(E62/(1-IFERROR(INDEX('Site Fees'!$B$4:$B$13,MATCH(C62,'Site Fees'!$A$4:$A$13,0)),0)),""))</f>
        <v/>
      </c>
      <c r="N62" s="15" t="str">
        <f aca="false">IF(J62="","",IF(J62&gt;0,"Win",IF(J62&lt;0,"Loss","Even")))</f>
        <v/>
      </c>
    </row>
    <row r="63" customFormat="false" ht="15" hidden="false" customHeight="false" outlineLevel="0" collapsed="false">
      <c r="A63" s="12"/>
      <c r="B63" s="12"/>
      <c r="C63" s="12"/>
      <c r="D63" s="13"/>
      <c r="E63" s="14"/>
      <c r="F63" s="13"/>
      <c r="G63" s="14"/>
      <c r="H63" s="15" t="str">
        <f aca="false">IF(E63="","",IF(G63&lt;&gt;"","Sold","Holding"))</f>
        <v/>
      </c>
      <c r="I63" s="16" t="str">
        <f aca="false">IF(OR(E63="",G63=""),"",G63*IFERROR(INDEX('Site Fees'!$B$4:$B$13,MATCH(C63,'Site Fees'!$A$4:$A$13,0)),0))</f>
        <v/>
      </c>
      <c r="J63" s="17" t="str">
        <f aca="false">IF(OR(E63="",G63=""),"",G63-I63-E63)</f>
        <v/>
      </c>
      <c r="K63" s="18" t="str">
        <f aca="false">IF(J63="","",IF(E63=0,"",J63/E63))</f>
        <v/>
      </c>
      <c r="L63" s="19" t="str">
        <f aca="true">IF(OR(D63="",E63=""),"",IF(G63&lt;&gt;"",IF(F63="","",F63-D63),TODAY()-D63))</f>
        <v/>
      </c>
      <c r="M63" s="16" t="str">
        <f aca="false">IF(OR(E63="",G63&lt;&gt;""),"",IFERROR(E63/(1-IFERROR(INDEX('Site Fees'!$B$4:$B$13,MATCH(C63,'Site Fees'!$A$4:$A$13,0)),0)),""))</f>
        <v/>
      </c>
      <c r="N63" s="15" t="str">
        <f aca="false">IF(J63="","",IF(J63&gt;0,"Win",IF(J63&lt;0,"Loss","Even")))</f>
        <v/>
      </c>
    </row>
    <row r="64" customFormat="false" ht="15" hidden="false" customHeight="false" outlineLevel="0" collapsed="false">
      <c r="A64" s="12"/>
      <c r="B64" s="12"/>
      <c r="C64" s="12"/>
      <c r="D64" s="13"/>
      <c r="E64" s="14"/>
      <c r="F64" s="13"/>
      <c r="G64" s="14"/>
      <c r="H64" s="15" t="str">
        <f aca="false">IF(E64="","",IF(G64&lt;&gt;"","Sold","Holding"))</f>
        <v/>
      </c>
      <c r="I64" s="16" t="str">
        <f aca="false">IF(OR(E64="",G64=""),"",G64*IFERROR(INDEX('Site Fees'!$B$4:$B$13,MATCH(C64,'Site Fees'!$A$4:$A$13,0)),0))</f>
        <v/>
      </c>
      <c r="J64" s="17" t="str">
        <f aca="false">IF(OR(E64="",G64=""),"",G64-I64-E64)</f>
        <v/>
      </c>
      <c r="K64" s="18" t="str">
        <f aca="false">IF(J64="","",IF(E64=0,"",J64/E64))</f>
        <v/>
      </c>
      <c r="L64" s="19" t="str">
        <f aca="true">IF(OR(D64="",E64=""),"",IF(G64&lt;&gt;"",IF(F64="","",F64-D64),TODAY()-D64))</f>
        <v/>
      </c>
      <c r="M64" s="16" t="str">
        <f aca="false">IF(OR(E64="",G64&lt;&gt;""),"",IFERROR(E64/(1-IFERROR(INDEX('Site Fees'!$B$4:$B$13,MATCH(C64,'Site Fees'!$A$4:$A$13,0)),0)),""))</f>
        <v/>
      </c>
      <c r="N64" s="15" t="str">
        <f aca="false">IF(J64="","",IF(J64&gt;0,"Win",IF(J64&lt;0,"Loss","Even")))</f>
        <v/>
      </c>
    </row>
    <row r="65" customFormat="false" ht="15" hidden="false" customHeight="false" outlineLevel="0" collapsed="false">
      <c r="A65" s="12"/>
      <c r="B65" s="12"/>
      <c r="C65" s="12"/>
      <c r="D65" s="13"/>
      <c r="E65" s="14"/>
      <c r="F65" s="13"/>
      <c r="G65" s="14"/>
      <c r="H65" s="15" t="str">
        <f aca="false">IF(E65="","",IF(G65&lt;&gt;"","Sold","Holding"))</f>
        <v/>
      </c>
      <c r="I65" s="16" t="str">
        <f aca="false">IF(OR(E65="",G65=""),"",G65*IFERROR(INDEX('Site Fees'!$B$4:$B$13,MATCH(C65,'Site Fees'!$A$4:$A$13,0)),0))</f>
        <v/>
      </c>
      <c r="J65" s="17" t="str">
        <f aca="false">IF(OR(E65="",G65=""),"",G65-I65-E65)</f>
        <v/>
      </c>
      <c r="K65" s="18" t="str">
        <f aca="false">IF(J65="","",IF(E65=0,"",J65/E65))</f>
        <v/>
      </c>
      <c r="L65" s="19" t="str">
        <f aca="true">IF(OR(D65="",E65=""),"",IF(G65&lt;&gt;"",IF(F65="","",F65-D65),TODAY()-D65))</f>
        <v/>
      </c>
      <c r="M65" s="16" t="str">
        <f aca="false">IF(OR(E65="",G65&lt;&gt;""),"",IFERROR(E65/(1-IFERROR(INDEX('Site Fees'!$B$4:$B$13,MATCH(C65,'Site Fees'!$A$4:$A$13,0)),0)),""))</f>
        <v/>
      </c>
      <c r="N65" s="15" t="str">
        <f aca="false">IF(J65="","",IF(J65&gt;0,"Win",IF(J65&lt;0,"Loss","Even")))</f>
        <v/>
      </c>
    </row>
    <row r="66" customFormat="false" ht="15" hidden="false" customHeight="false" outlineLevel="0" collapsed="false">
      <c r="A66" s="12"/>
      <c r="B66" s="12"/>
      <c r="C66" s="12"/>
      <c r="D66" s="13"/>
      <c r="E66" s="14"/>
      <c r="F66" s="13"/>
      <c r="G66" s="14"/>
      <c r="H66" s="15" t="str">
        <f aca="false">IF(E66="","",IF(G66&lt;&gt;"","Sold","Holding"))</f>
        <v/>
      </c>
      <c r="I66" s="16" t="str">
        <f aca="false">IF(OR(E66="",G66=""),"",G66*IFERROR(INDEX('Site Fees'!$B$4:$B$13,MATCH(C66,'Site Fees'!$A$4:$A$13,0)),0))</f>
        <v/>
      </c>
      <c r="J66" s="17" t="str">
        <f aca="false">IF(OR(E66="",G66=""),"",G66-I66-E66)</f>
        <v/>
      </c>
      <c r="K66" s="18" t="str">
        <f aca="false">IF(J66="","",IF(E66=0,"",J66/E66))</f>
        <v/>
      </c>
      <c r="L66" s="19" t="str">
        <f aca="true">IF(OR(D66="",E66=""),"",IF(G66&lt;&gt;"",IF(F66="","",F66-D66),TODAY()-D66))</f>
        <v/>
      </c>
      <c r="M66" s="16" t="str">
        <f aca="false">IF(OR(E66="",G66&lt;&gt;""),"",IFERROR(E66/(1-IFERROR(INDEX('Site Fees'!$B$4:$B$13,MATCH(C66,'Site Fees'!$A$4:$A$13,0)),0)),""))</f>
        <v/>
      </c>
      <c r="N66" s="15" t="str">
        <f aca="false">IF(J66="","",IF(J66&gt;0,"Win",IF(J66&lt;0,"Loss","Even")))</f>
        <v/>
      </c>
    </row>
    <row r="67" customFormat="false" ht="15" hidden="false" customHeight="false" outlineLevel="0" collapsed="false">
      <c r="A67" s="12"/>
      <c r="B67" s="12"/>
      <c r="C67" s="12"/>
      <c r="D67" s="13"/>
      <c r="E67" s="14"/>
      <c r="F67" s="13"/>
      <c r="G67" s="14"/>
      <c r="H67" s="15" t="str">
        <f aca="false">IF(E67="","",IF(G67&lt;&gt;"","Sold","Holding"))</f>
        <v/>
      </c>
      <c r="I67" s="16" t="str">
        <f aca="false">IF(OR(E67="",G67=""),"",G67*IFERROR(INDEX('Site Fees'!$B$4:$B$13,MATCH(C67,'Site Fees'!$A$4:$A$13,0)),0))</f>
        <v/>
      </c>
      <c r="J67" s="17" t="str">
        <f aca="false">IF(OR(E67="",G67=""),"",G67-I67-E67)</f>
        <v/>
      </c>
      <c r="K67" s="18" t="str">
        <f aca="false">IF(J67="","",IF(E67=0,"",J67/E67))</f>
        <v/>
      </c>
      <c r="L67" s="19" t="str">
        <f aca="true">IF(OR(D67="",E67=""),"",IF(G67&lt;&gt;"",IF(F67="","",F67-D67),TODAY()-D67))</f>
        <v/>
      </c>
      <c r="M67" s="16" t="str">
        <f aca="false">IF(OR(E67="",G67&lt;&gt;""),"",IFERROR(E67/(1-IFERROR(INDEX('Site Fees'!$B$4:$B$13,MATCH(C67,'Site Fees'!$A$4:$A$13,0)),0)),""))</f>
        <v/>
      </c>
      <c r="N67" s="15" t="str">
        <f aca="false">IF(J67="","",IF(J67&gt;0,"Win",IF(J67&lt;0,"Loss","Even")))</f>
        <v/>
      </c>
    </row>
    <row r="68" customFormat="false" ht="15" hidden="false" customHeight="false" outlineLevel="0" collapsed="false">
      <c r="A68" s="12"/>
      <c r="B68" s="12"/>
      <c r="C68" s="12"/>
      <c r="D68" s="13"/>
      <c r="E68" s="14"/>
      <c r="F68" s="13"/>
      <c r="G68" s="14"/>
      <c r="H68" s="15" t="str">
        <f aca="false">IF(E68="","",IF(G68&lt;&gt;"","Sold","Holding"))</f>
        <v/>
      </c>
      <c r="I68" s="16" t="str">
        <f aca="false">IF(OR(E68="",G68=""),"",G68*IFERROR(INDEX('Site Fees'!$B$4:$B$13,MATCH(C68,'Site Fees'!$A$4:$A$13,0)),0))</f>
        <v/>
      </c>
      <c r="J68" s="17" t="str">
        <f aca="false">IF(OR(E68="",G68=""),"",G68-I68-E68)</f>
        <v/>
      </c>
      <c r="K68" s="18" t="str">
        <f aca="false">IF(J68="","",IF(E68=0,"",J68/E68))</f>
        <v/>
      </c>
      <c r="L68" s="19" t="str">
        <f aca="true">IF(OR(D68="",E68=""),"",IF(G68&lt;&gt;"",IF(F68="","",F68-D68),TODAY()-D68))</f>
        <v/>
      </c>
      <c r="M68" s="16" t="str">
        <f aca="false">IF(OR(E68="",G68&lt;&gt;""),"",IFERROR(E68/(1-IFERROR(INDEX('Site Fees'!$B$4:$B$13,MATCH(C68,'Site Fees'!$A$4:$A$13,0)),0)),""))</f>
        <v/>
      </c>
      <c r="N68" s="15" t="str">
        <f aca="false">IF(J68="","",IF(J68&gt;0,"Win",IF(J68&lt;0,"Loss","Even")))</f>
        <v/>
      </c>
    </row>
    <row r="69" customFormat="false" ht="15" hidden="false" customHeight="false" outlineLevel="0" collapsed="false">
      <c r="A69" s="12"/>
      <c r="B69" s="12"/>
      <c r="C69" s="12"/>
      <c r="D69" s="13"/>
      <c r="E69" s="14"/>
      <c r="F69" s="13"/>
      <c r="G69" s="14"/>
      <c r="H69" s="15" t="str">
        <f aca="false">IF(E69="","",IF(G69&lt;&gt;"","Sold","Holding"))</f>
        <v/>
      </c>
      <c r="I69" s="16" t="str">
        <f aca="false">IF(OR(E69="",G69=""),"",G69*IFERROR(INDEX('Site Fees'!$B$4:$B$13,MATCH(C69,'Site Fees'!$A$4:$A$13,0)),0))</f>
        <v/>
      </c>
      <c r="J69" s="17" t="str">
        <f aca="false">IF(OR(E69="",G69=""),"",G69-I69-E69)</f>
        <v/>
      </c>
      <c r="K69" s="18" t="str">
        <f aca="false">IF(J69="","",IF(E69=0,"",J69/E69))</f>
        <v/>
      </c>
      <c r="L69" s="19" t="str">
        <f aca="true">IF(OR(D69="",E69=""),"",IF(G69&lt;&gt;"",IF(F69="","",F69-D69),TODAY()-D69))</f>
        <v/>
      </c>
      <c r="M69" s="16" t="str">
        <f aca="false">IF(OR(E69="",G69&lt;&gt;""),"",IFERROR(E69/(1-IFERROR(INDEX('Site Fees'!$B$4:$B$13,MATCH(C69,'Site Fees'!$A$4:$A$13,0)),0)),""))</f>
        <v/>
      </c>
      <c r="N69" s="15" t="str">
        <f aca="false">IF(J69="","",IF(J69&gt;0,"Win",IF(J69&lt;0,"Loss","Even")))</f>
        <v/>
      </c>
    </row>
    <row r="70" customFormat="false" ht="15" hidden="false" customHeight="false" outlineLevel="0" collapsed="false">
      <c r="A70" s="12"/>
      <c r="B70" s="12"/>
      <c r="C70" s="12"/>
      <c r="D70" s="13"/>
      <c r="E70" s="14"/>
      <c r="F70" s="13"/>
      <c r="G70" s="14"/>
      <c r="H70" s="15" t="str">
        <f aca="false">IF(E70="","",IF(G70&lt;&gt;"","Sold","Holding"))</f>
        <v/>
      </c>
      <c r="I70" s="16" t="str">
        <f aca="false">IF(OR(E70="",G70=""),"",G70*IFERROR(INDEX('Site Fees'!$B$4:$B$13,MATCH(C70,'Site Fees'!$A$4:$A$13,0)),0))</f>
        <v/>
      </c>
      <c r="J70" s="17" t="str">
        <f aca="false">IF(OR(E70="",G70=""),"",G70-I70-E70)</f>
        <v/>
      </c>
      <c r="K70" s="18" t="str">
        <f aca="false">IF(J70="","",IF(E70=0,"",J70/E70))</f>
        <v/>
      </c>
      <c r="L70" s="19" t="str">
        <f aca="true">IF(OR(D70="",E70=""),"",IF(G70&lt;&gt;"",IF(F70="","",F70-D70),TODAY()-D70))</f>
        <v/>
      </c>
      <c r="M70" s="16" t="str">
        <f aca="false">IF(OR(E70="",G70&lt;&gt;""),"",IFERROR(E70/(1-IFERROR(INDEX('Site Fees'!$B$4:$B$13,MATCH(C70,'Site Fees'!$A$4:$A$13,0)),0)),""))</f>
        <v/>
      </c>
      <c r="N70" s="15" t="str">
        <f aca="false">IF(J70="","",IF(J70&gt;0,"Win",IF(J70&lt;0,"Loss","Even")))</f>
        <v/>
      </c>
    </row>
    <row r="71" customFormat="false" ht="15" hidden="false" customHeight="false" outlineLevel="0" collapsed="false">
      <c r="A71" s="12"/>
      <c r="B71" s="12"/>
      <c r="C71" s="12"/>
      <c r="D71" s="13"/>
      <c r="E71" s="14"/>
      <c r="F71" s="13"/>
      <c r="G71" s="14"/>
      <c r="H71" s="15" t="str">
        <f aca="false">IF(E71="","",IF(G71&lt;&gt;"","Sold","Holding"))</f>
        <v/>
      </c>
      <c r="I71" s="16" t="str">
        <f aca="false">IF(OR(E71="",G71=""),"",G71*IFERROR(INDEX('Site Fees'!$B$4:$B$13,MATCH(C71,'Site Fees'!$A$4:$A$13,0)),0))</f>
        <v/>
      </c>
      <c r="J71" s="17" t="str">
        <f aca="false">IF(OR(E71="",G71=""),"",G71-I71-E71)</f>
        <v/>
      </c>
      <c r="K71" s="18" t="str">
        <f aca="false">IF(J71="","",IF(E71=0,"",J71/E71))</f>
        <v/>
      </c>
      <c r="L71" s="19" t="str">
        <f aca="true">IF(OR(D71="",E71=""),"",IF(G71&lt;&gt;"",IF(F71="","",F71-D71),TODAY()-D71))</f>
        <v/>
      </c>
      <c r="M71" s="16" t="str">
        <f aca="false">IF(OR(E71="",G71&lt;&gt;""),"",IFERROR(E71/(1-IFERROR(INDEX('Site Fees'!$B$4:$B$13,MATCH(C71,'Site Fees'!$A$4:$A$13,0)),0)),""))</f>
        <v/>
      </c>
      <c r="N71" s="15" t="str">
        <f aca="false">IF(J71="","",IF(J71&gt;0,"Win",IF(J71&lt;0,"Loss","Even")))</f>
        <v/>
      </c>
    </row>
    <row r="72" customFormat="false" ht="15" hidden="false" customHeight="false" outlineLevel="0" collapsed="false">
      <c r="A72" s="12"/>
      <c r="B72" s="12"/>
      <c r="C72" s="12"/>
      <c r="D72" s="13"/>
      <c r="E72" s="14"/>
      <c r="F72" s="13"/>
      <c r="G72" s="14"/>
      <c r="H72" s="15" t="str">
        <f aca="false">IF(E72="","",IF(G72&lt;&gt;"","Sold","Holding"))</f>
        <v/>
      </c>
      <c r="I72" s="16" t="str">
        <f aca="false">IF(OR(E72="",G72=""),"",G72*IFERROR(INDEX('Site Fees'!$B$4:$B$13,MATCH(C72,'Site Fees'!$A$4:$A$13,0)),0))</f>
        <v/>
      </c>
      <c r="J72" s="17" t="str">
        <f aca="false">IF(OR(E72="",G72=""),"",G72-I72-E72)</f>
        <v/>
      </c>
      <c r="K72" s="18" t="str">
        <f aca="false">IF(J72="","",IF(E72=0,"",J72/E72))</f>
        <v/>
      </c>
      <c r="L72" s="19" t="str">
        <f aca="true">IF(OR(D72="",E72=""),"",IF(G72&lt;&gt;"",IF(F72="","",F72-D72),TODAY()-D72))</f>
        <v/>
      </c>
      <c r="M72" s="16" t="str">
        <f aca="false">IF(OR(E72="",G72&lt;&gt;""),"",IFERROR(E72/(1-IFERROR(INDEX('Site Fees'!$B$4:$B$13,MATCH(C72,'Site Fees'!$A$4:$A$13,0)),0)),""))</f>
        <v/>
      </c>
      <c r="N72" s="15" t="str">
        <f aca="false">IF(J72="","",IF(J72&gt;0,"Win",IF(J72&lt;0,"Loss","Even")))</f>
        <v/>
      </c>
    </row>
    <row r="73" customFormat="false" ht="15" hidden="false" customHeight="false" outlineLevel="0" collapsed="false">
      <c r="A73" s="12"/>
      <c r="B73" s="12"/>
      <c r="C73" s="12"/>
      <c r="D73" s="13"/>
      <c r="E73" s="14"/>
      <c r="F73" s="13"/>
      <c r="G73" s="14"/>
      <c r="H73" s="15" t="str">
        <f aca="false">IF(E73="","",IF(G73&lt;&gt;"","Sold","Holding"))</f>
        <v/>
      </c>
      <c r="I73" s="16" t="str">
        <f aca="false">IF(OR(E73="",G73=""),"",G73*IFERROR(INDEX('Site Fees'!$B$4:$B$13,MATCH(C73,'Site Fees'!$A$4:$A$13,0)),0))</f>
        <v/>
      </c>
      <c r="J73" s="17" t="str">
        <f aca="false">IF(OR(E73="",G73=""),"",G73-I73-E73)</f>
        <v/>
      </c>
      <c r="K73" s="18" t="str">
        <f aca="false">IF(J73="","",IF(E73=0,"",J73/E73))</f>
        <v/>
      </c>
      <c r="L73" s="19" t="str">
        <f aca="true">IF(OR(D73="",E73=""),"",IF(G73&lt;&gt;"",IF(F73="","",F73-D73),TODAY()-D73))</f>
        <v/>
      </c>
      <c r="M73" s="16" t="str">
        <f aca="false">IF(OR(E73="",G73&lt;&gt;""),"",IFERROR(E73/(1-IFERROR(INDEX('Site Fees'!$B$4:$B$13,MATCH(C73,'Site Fees'!$A$4:$A$13,0)),0)),""))</f>
        <v/>
      </c>
      <c r="N73" s="15" t="str">
        <f aca="false">IF(J73="","",IF(J73&gt;0,"Win",IF(J73&lt;0,"Loss","Even")))</f>
        <v/>
      </c>
    </row>
    <row r="74" customFormat="false" ht="15" hidden="false" customHeight="false" outlineLevel="0" collapsed="false">
      <c r="A74" s="12"/>
      <c r="B74" s="12"/>
      <c r="C74" s="12"/>
      <c r="D74" s="13"/>
      <c r="E74" s="14"/>
      <c r="F74" s="13"/>
      <c r="G74" s="14"/>
      <c r="H74" s="15" t="str">
        <f aca="false">IF(E74="","",IF(G74&lt;&gt;"","Sold","Holding"))</f>
        <v/>
      </c>
      <c r="I74" s="16" t="str">
        <f aca="false">IF(OR(E74="",G74=""),"",G74*IFERROR(INDEX('Site Fees'!$B$4:$B$13,MATCH(C74,'Site Fees'!$A$4:$A$13,0)),0))</f>
        <v/>
      </c>
      <c r="J74" s="17" t="str">
        <f aca="false">IF(OR(E74="",G74=""),"",G74-I74-E74)</f>
        <v/>
      </c>
      <c r="K74" s="18" t="str">
        <f aca="false">IF(J74="","",IF(E74=0,"",J74/E74))</f>
        <v/>
      </c>
      <c r="L74" s="19" t="str">
        <f aca="true">IF(OR(D74="",E74=""),"",IF(G74&lt;&gt;"",IF(F74="","",F74-D74),TODAY()-D74))</f>
        <v/>
      </c>
      <c r="M74" s="16" t="str">
        <f aca="false">IF(OR(E74="",G74&lt;&gt;""),"",IFERROR(E74/(1-IFERROR(INDEX('Site Fees'!$B$4:$B$13,MATCH(C74,'Site Fees'!$A$4:$A$13,0)),0)),""))</f>
        <v/>
      </c>
      <c r="N74" s="15" t="str">
        <f aca="false">IF(J74="","",IF(J74&gt;0,"Win",IF(J74&lt;0,"Loss","Even")))</f>
        <v/>
      </c>
    </row>
    <row r="75" customFormat="false" ht="15" hidden="false" customHeight="false" outlineLevel="0" collapsed="false">
      <c r="A75" s="12"/>
      <c r="B75" s="12"/>
      <c r="C75" s="12"/>
      <c r="D75" s="13"/>
      <c r="E75" s="14"/>
      <c r="F75" s="13"/>
      <c r="G75" s="14"/>
      <c r="H75" s="15" t="str">
        <f aca="false">IF(E75="","",IF(G75&lt;&gt;"","Sold","Holding"))</f>
        <v/>
      </c>
      <c r="I75" s="16" t="str">
        <f aca="false">IF(OR(E75="",G75=""),"",G75*IFERROR(INDEX('Site Fees'!$B$4:$B$13,MATCH(C75,'Site Fees'!$A$4:$A$13,0)),0))</f>
        <v/>
      </c>
      <c r="J75" s="17" t="str">
        <f aca="false">IF(OR(E75="",G75=""),"",G75-I75-E75)</f>
        <v/>
      </c>
      <c r="K75" s="18" t="str">
        <f aca="false">IF(J75="","",IF(E75=0,"",J75/E75))</f>
        <v/>
      </c>
      <c r="L75" s="19" t="str">
        <f aca="true">IF(OR(D75="",E75=""),"",IF(G75&lt;&gt;"",IF(F75="","",F75-D75),TODAY()-D75))</f>
        <v/>
      </c>
      <c r="M75" s="16" t="str">
        <f aca="false">IF(OR(E75="",G75&lt;&gt;""),"",IFERROR(E75/(1-IFERROR(INDEX('Site Fees'!$B$4:$B$13,MATCH(C75,'Site Fees'!$A$4:$A$13,0)),0)),""))</f>
        <v/>
      </c>
      <c r="N75" s="15" t="str">
        <f aca="false">IF(J75="","",IF(J75&gt;0,"Win",IF(J75&lt;0,"Loss","Even")))</f>
        <v/>
      </c>
    </row>
    <row r="76" customFormat="false" ht="15" hidden="false" customHeight="false" outlineLevel="0" collapsed="false">
      <c r="A76" s="12"/>
      <c r="B76" s="12"/>
      <c r="C76" s="12"/>
      <c r="D76" s="13"/>
      <c r="E76" s="14"/>
      <c r="F76" s="13"/>
      <c r="G76" s="14"/>
      <c r="H76" s="15" t="str">
        <f aca="false">IF(E76="","",IF(G76&lt;&gt;"","Sold","Holding"))</f>
        <v/>
      </c>
      <c r="I76" s="16" t="str">
        <f aca="false">IF(OR(E76="",G76=""),"",G76*IFERROR(INDEX('Site Fees'!$B$4:$B$13,MATCH(C76,'Site Fees'!$A$4:$A$13,0)),0))</f>
        <v/>
      </c>
      <c r="J76" s="17" t="str">
        <f aca="false">IF(OR(E76="",G76=""),"",G76-I76-E76)</f>
        <v/>
      </c>
      <c r="K76" s="18" t="str">
        <f aca="false">IF(J76="","",IF(E76=0,"",J76/E76))</f>
        <v/>
      </c>
      <c r="L76" s="19" t="str">
        <f aca="true">IF(OR(D76="",E76=""),"",IF(G76&lt;&gt;"",IF(F76="","",F76-D76),TODAY()-D76))</f>
        <v/>
      </c>
      <c r="M76" s="16" t="str">
        <f aca="false">IF(OR(E76="",G76&lt;&gt;""),"",IFERROR(E76/(1-IFERROR(INDEX('Site Fees'!$B$4:$B$13,MATCH(C76,'Site Fees'!$A$4:$A$13,0)),0)),""))</f>
        <v/>
      </c>
      <c r="N76" s="15" t="str">
        <f aca="false">IF(J76="","",IF(J76&gt;0,"Win",IF(J76&lt;0,"Loss","Even")))</f>
        <v/>
      </c>
    </row>
    <row r="77" customFormat="false" ht="15" hidden="false" customHeight="false" outlineLevel="0" collapsed="false">
      <c r="A77" s="12"/>
      <c r="B77" s="12"/>
      <c r="C77" s="12"/>
      <c r="D77" s="13"/>
      <c r="E77" s="14"/>
      <c r="F77" s="13"/>
      <c r="G77" s="14"/>
      <c r="H77" s="15" t="str">
        <f aca="false">IF(E77="","",IF(G77&lt;&gt;"","Sold","Holding"))</f>
        <v/>
      </c>
      <c r="I77" s="16" t="str">
        <f aca="false">IF(OR(E77="",G77=""),"",G77*IFERROR(INDEX('Site Fees'!$B$4:$B$13,MATCH(C77,'Site Fees'!$A$4:$A$13,0)),0))</f>
        <v/>
      </c>
      <c r="J77" s="17" t="str">
        <f aca="false">IF(OR(E77="",G77=""),"",G77-I77-E77)</f>
        <v/>
      </c>
      <c r="K77" s="18" t="str">
        <f aca="false">IF(J77="","",IF(E77=0,"",J77/E77))</f>
        <v/>
      </c>
      <c r="L77" s="19" t="str">
        <f aca="true">IF(OR(D77="",E77=""),"",IF(G77&lt;&gt;"",IF(F77="","",F77-D77),TODAY()-D77))</f>
        <v/>
      </c>
      <c r="M77" s="16" t="str">
        <f aca="false">IF(OR(E77="",G77&lt;&gt;""),"",IFERROR(E77/(1-IFERROR(INDEX('Site Fees'!$B$4:$B$13,MATCH(C77,'Site Fees'!$A$4:$A$13,0)),0)),""))</f>
        <v/>
      </c>
      <c r="N77" s="15" t="str">
        <f aca="false">IF(J77="","",IF(J77&gt;0,"Win",IF(J77&lt;0,"Loss","Even")))</f>
        <v/>
      </c>
    </row>
    <row r="78" customFormat="false" ht="15" hidden="false" customHeight="false" outlineLevel="0" collapsed="false">
      <c r="A78" s="12"/>
      <c r="B78" s="12"/>
      <c r="C78" s="12"/>
      <c r="D78" s="13"/>
      <c r="E78" s="14"/>
      <c r="F78" s="13"/>
      <c r="G78" s="14"/>
      <c r="H78" s="15" t="str">
        <f aca="false">IF(E78="","",IF(G78&lt;&gt;"","Sold","Holding"))</f>
        <v/>
      </c>
      <c r="I78" s="16" t="str">
        <f aca="false">IF(OR(E78="",G78=""),"",G78*IFERROR(INDEX('Site Fees'!$B$4:$B$13,MATCH(C78,'Site Fees'!$A$4:$A$13,0)),0))</f>
        <v/>
      </c>
      <c r="J78" s="17" t="str">
        <f aca="false">IF(OR(E78="",G78=""),"",G78-I78-E78)</f>
        <v/>
      </c>
      <c r="K78" s="18" t="str">
        <f aca="false">IF(J78="","",IF(E78=0,"",J78/E78))</f>
        <v/>
      </c>
      <c r="L78" s="19" t="str">
        <f aca="true">IF(OR(D78="",E78=""),"",IF(G78&lt;&gt;"",IF(F78="","",F78-D78),TODAY()-D78))</f>
        <v/>
      </c>
      <c r="M78" s="16" t="str">
        <f aca="false">IF(OR(E78="",G78&lt;&gt;""),"",IFERROR(E78/(1-IFERROR(INDEX('Site Fees'!$B$4:$B$13,MATCH(C78,'Site Fees'!$A$4:$A$13,0)),0)),""))</f>
        <v/>
      </c>
      <c r="N78" s="15" t="str">
        <f aca="false">IF(J78="","",IF(J78&gt;0,"Win",IF(J78&lt;0,"Loss","Even")))</f>
        <v/>
      </c>
    </row>
    <row r="79" customFormat="false" ht="15" hidden="false" customHeight="false" outlineLevel="0" collapsed="false">
      <c r="A79" s="12"/>
      <c r="B79" s="12"/>
      <c r="C79" s="12"/>
      <c r="D79" s="13"/>
      <c r="E79" s="14"/>
      <c r="F79" s="13"/>
      <c r="G79" s="14"/>
      <c r="H79" s="15" t="str">
        <f aca="false">IF(E79="","",IF(G79&lt;&gt;"","Sold","Holding"))</f>
        <v/>
      </c>
      <c r="I79" s="16" t="str">
        <f aca="false">IF(OR(E79="",G79=""),"",G79*IFERROR(INDEX('Site Fees'!$B$4:$B$13,MATCH(C79,'Site Fees'!$A$4:$A$13,0)),0))</f>
        <v/>
      </c>
      <c r="J79" s="17" t="str">
        <f aca="false">IF(OR(E79="",G79=""),"",G79-I79-E79)</f>
        <v/>
      </c>
      <c r="K79" s="18" t="str">
        <f aca="false">IF(J79="","",IF(E79=0,"",J79/E79))</f>
        <v/>
      </c>
      <c r="L79" s="19" t="str">
        <f aca="true">IF(OR(D79="",E79=""),"",IF(G79&lt;&gt;"",IF(F79="","",F79-D79),TODAY()-D79))</f>
        <v/>
      </c>
      <c r="M79" s="16" t="str">
        <f aca="false">IF(OR(E79="",G79&lt;&gt;""),"",IFERROR(E79/(1-IFERROR(INDEX('Site Fees'!$B$4:$B$13,MATCH(C79,'Site Fees'!$A$4:$A$13,0)),0)),""))</f>
        <v/>
      </c>
      <c r="N79" s="15" t="str">
        <f aca="false">IF(J79="","",IF(J79&gt;0,"Win",IF(J79&lt;0,"Loss","Even")))</f>
        <v/>
      </c>
    </row>
    <row r="80" customFormat="false" ht="15" hidden="false" customHeight="false" outlineLevel="0" collapsed="false">
      <c r="A80" s="12"/>
      <c r="B80" s="12"/>
      <c r="C80" s="12"/>
      <c r="D80" s="13"/>
      <c r="E80" s="14"/>
      <c r="F80" s="13"/>
      <c r="G80" s="14"/>
      <c r="H80" s="15" t="str">
        <f aca="false">IF(E80="","",IF(G80&lt;&gt;"","Sold","Holding"))</f>
        <v/>
      </c>
      <c r="I80" s="16" t="str">
        <f aca="false">IF(OR(E80="",G80=""),"",G80*IFERROR(INDEX('Site Fees'!$B$4:$B$13,MATCH(C80,'Site Fees'!$A$4:$A$13,0)),0))</f>
        <v/>
      </c>
      <c r="J80" s="17" t="str">
        <f aca="false">IF(OR(E80="",G80=""),"",G80-I80-E80)</f>
        <v/>
      </c>
      <c r="K80" s="18" t="str">
        <f aca="false">IF(J80="","",IF(E80=0,"",J80/E80))</f>
        <v/>
      </c>
      <c r="L80" s="19" t="str">
        <f aca="true">IF(OR(D80="",E80=""),"",IF(G80&lt;&gt;"",IF(F80="","",F80-D80),TODAY()-D80))</f>
        <v/>
      </c>
      <c r="M80" s="16" t="str">
        <f aca="false">IF(OR(E80="",G80&lt;&gt;""),"",IFERROR(E80/(1-IFERROR(INDEX('Site Fees'!$B$4:$B$13,MATCH(C80,'Site Fees'!$A$4:$A$13,0)),0)),""))</f>
        <v/>
      </c>
      <c r="N80" s="15" t="str">
        <f aca="false">IF(J80="","",IF(J80&gt;0,"Win",IF(J80&lt;0,"Loss","Even")))</f>
        <v/>
      </c>
    </row>
    <row r="81" customFormat="false" ht="15" hidden="false" customHeight="false" outlineLevel="0" collapsed="false">
      <c r="A81" s="12"/>
      <c r="B81" s="12"/>
      <c r="C81" s="12"/>
      <c r="D81" s="13"/>
      <c r="E81" s="14"/>
      <c r="F81" s="13"/>
      <c r="G81" s="14"/>
      <c r="H81" s="15" t="str">
        <f aca="false">IF(E81="","",IF(G81&lt;&gt;"","Sold","Holding"))</f>
        <v/>
      </c>
      <c r="I81" s="16" t="str">
        <f aca="false">IF(OR(E81="",G81=""),"",G81*IFERROR(INDEX('Site Fees'!$B$4:$B$13,MATCH(C81,'Site Fees'!$A$4:$A$13,0)),0))</f>
        <v/>
      </c>
      <c r="J81" s="17" t="str">
        <f aca="false">IF(OR(E81="",G81=""),"",G81-I81-E81)</f>
        <v/>
      </c>
      <c r="K81" s="18" t="str">
        <f aca="false">IF(J81="","",IF(E81=0,"",J81/E81))</f>
        <v/>
      </c>
      <c r="L81" s="19" t="str">
        <f aca="true">IF(OR(D81="",E81=""),"",IF(G81&lt;&gt;"",IF(F81="","",F81-D81),TODAY()-D81))</f>
        <v/>
      </c>
      <c r="M81" s="16" t="str">
        <f aca="false">IF(OR(E81="",G81&lt;&gt;""),"",IFERROR(E81/(1-IFERROR(INDEX('Site Fees'!$B$4:$B$13,MATCH(C81,'Site Fees'!$A$4:$A$13,0)),0)),""))</f>
        <v/>
      </c>
      <c r="N81" s="15" t="str">
        <f aca="false">IF(J81="","",IF(J81&gt;0,"Win",IF(J81&lt;0,"Loss","Even")))</f>
        <v/>
      </c>
    </row>
    <row r="82" customFormat="false" ht="15" hidden="false" customHeight="false" outlineLevel="0" collapsed="false">
      <c r="A82" s="12"/>
      <c r="B82" s="12"/>
      <c r="C82" s="12"/>
      <c r="D82" s="13"/>
      <c r="E82" s="14"/>
      <c r="F82" s="13"/>
      <c r="G82" s="14"/>
      <c r="H82" s="15" t="str">
        <f aca="false">IF(E82="","",IF(G82&lt;&gt;"","Sold","Holding"))</f>
        <v/>
      </c>
      <c r="I82" s="16" t="str">
        <f aca="false">IF(OR(E82="",G82=""),"",G82*IFERROR(INDEX('Site Fees'!$B$4:$B$13,MATCH(C82,'Site Fees'!$A$4:$A$13,0)),0))</f>
        <v/>
      </c>
      <c r="J82" s="17" t="str">
        <f aca="false">IF(OR(E82="",G82=""),"",G82-I82-E82)</f>
        <v/>
      </c>
      <c r="K82" s="18" t="str">
        <f aca="false">IF(J82="","",IF(E82=0,"",J82/E82))</f>
        <v/>
      </c>
      <c r="L82" s="19" t="str">
        <f aca="true">IF(OR(D82="",E82=""),"",IF(G82&lt;&gt;"",IF(F82="","",F82-D82),TODAY()-D82))</f>
        <v/>
      </c>
      <c r="M82" s="16" t="str">
        <f aca="false">IF(OR(E82="",G82&lt;&gt;""),"",IFERROR(E82/(1-IFERROR(INDEX('Site Fees'!$B$4:$B$13,MATCH(C82,'Site Fees'!$A$4:$A$13,0)),0)),""))</f>
        <v/>
      </c>
      <c r="N82" s="15" t="str">
        <f aca="false">IF(J82="","",IF(J82&gt;0,"Win",IF(J82&lt;0,"Loss","Even")))</f>
        <v/>
      </c>
    </row>
    <row r="83" customFormat="false" ht="15" hidden="false" customHeight="false" outlineLevel="0" collapsed="false">
      <c r="A83" s="12"/>
      <c r="B83" s="12"/>
      <c r="C83" s="12"/>
      <c r="D83" s="13"/>
      <c r="E83" s="14"/>
      <c r="F83" s="13"/>
      <c r="G83" s="14"/>
      <c r="H83" s="15" t="str">
        <f aca="false">IF(E83="","",IF(G83&lt;&gt;"","Sold","Holding"))</f>
        <v/>
      </c>
      <c r="I83" s="16" t="str">
        <f aca="false">IF(OR(E83="",G83=""),"",G83*IFERROR(INDEX('Site Fees'!$B$4:$B$13,MATCH(C83,'Site Fees'!$A$4:$A$13,0)),0))</f>
        <v/>
      </c>
      <c r="J83" s="17" t="str">
        <f aca="false">IF(OR(E83="",G83=""),"",G83-I83-E83)</f>
        <v/>
      </c>
      <c r="K83" s="18" t="str">
        <f aca="false">IF(J83="","",IF(E83=0,"",J83/E83))</f>
        <v/>
      </c>
      <c r="L83" s="19" t="str">
        <f aca="true">IF(OR(D83="",E83=""),"",IF(G83&lt;&gt;"",IF(F83="","",F83-D83),TODAY()-D83))</f>
        <v/>
      </c>
      <c r="M83" s="16" t="str">
        <f aca="false">IF(OR(E83="",G83&lt;&gt;""),"",IFERROR(E83/(1-IFERROR(INDEX('Site Fees'!$B$4:$B$13,MATCH(C83,'Site Fees'!$A$4:$A$13,0)),0)),""))</f>
        <v/>
      </c>
      <c r="N83" s="15" t="str">
        <f aca="false">IF(J83="","",IF(J83&gt;0,"Win",IF(J83&lt;0,"Loss","Even")))</f>
        <v/>
      </c>
    </row>
    <row r="84" customFormat="false" ht="15" hidden="false" customHeight="false" outlineLevel="0" collapsed="false">
      <c r="A84" s="12"/>
      <c r="B84" s="12"/>
      <c r="C84" s="12"/>
      <c r="D84" s="13"/>
      <c r="E84" s="14"/>
      <c r="F84" s="13"/>
      <c r="G84" s="14"/>
      <c r="H84" s="15" t="str">
        <f aca="false">IF(E84="","",IF(G84&lt;&gt;"","Sold","Holding"))</f>
        <v/>
      </c>
      <c r="I84" s="16" t="str">
        <f aca="false">IF(OR(E84="",G84=""),"",G84*IFERROR(INDEX('Site Fees'!$B$4:$B$13,MATCH(C84,'Site Fees'!$A$4:$A$13,0)),0))</f>
        <v/>
      </c>
      <c r="J84" s="17" t="str">
        <f aca="false">IF(OR(E84="",G84=""),"",G84-I84-E84)</f>
        <v/>
      </c>
      <c r="K84" s="18" t="str">
        <f aca="false">IF(J84="","",IF(E84=0,"",J84/E84))</f>
        <v/>
      </c>
      <c r="L84" s="19" t="str">
        <f aca="true">IF(OR(D84="",E84=""),"",IF(G84&lt;&gt;"",IF(F84="","",F84-D84),TODAY()-D84))</f>
        <v/>
      </c>
      <c r="M84" s="16" t="str">
        <f aca="false">IF(OR(E84="",G84&lt;&gt;""),"",IFERROR(E84/(1-IFERROR(INDEX('Site Fees'!$B$4:$B$13,MATCH(C84,'Site Fees'!$A$4:$A$13,0)),0)),""))</f>
        <v/>
      </c>
      <c r="N84" s="15" t="str">
        <f aca="false">IF(J84="","",IF(J84&gt;0,"Win",IF(J84&lt;0,"Loss","Even")))</f>
        <v/>
      </c>
    </row>
    <row r="85" customFormat="false" ht="15" hidden="false" customHeight="false" outlineLevel="0" collapsed="false">
      <c r="A85" s="12"/>
      <c r="B85" s="12"/>
      <c r="C85" s="12"/>
      <c r="D85" s="13"/>
      <c r="E85" s="14"/>
      <c r="F85" s="13"/>
      <c r="G85" s="14"/>
      <c r="H85" s="15" t="str">
        <f aca="false">IF(E85="","",IF(G85&lt;&gt;"","Sold","Holding"))</f>
        <v/>
      </c>
      <c r="I85" s="16" t="str">
        <f aca="false">IF(OR(E85="",G85=""),"",G85*IFERROR(INDEX('Site Fees'!$B$4:$B$13,MATCH(C85,'Site Fees'!$A$4:$A$13,0)),0))</f>
        <v/>
      </c>
      <c r="J85" s="17" t="str">
        <f aca="false">IF(OR(E85="",G85=""),"",G85-I85-E85)</f>
        <v/>
      </c>
      <c r="K85" s="18" t="str">
        <f aca="false">IF(J85="","",IF(E85=0,"",J85/E85))</f>
        <v/>
      </c>
      <c r="L85" s="19" t="str">
        <f aca="true">IF(OR(D85="",E85=""),"",IF(G85&lt;&gt;"",IF(F85="","",F85-D85),TODAY()-D85))</f>
        <v/>
      </c>
      <c r="M85" s="16" t="str">
        <f aca="false">IF(OR(E85="",G85&lt;&gt;""),"",IFERROR(E85/(1-IFERROR(INDEX('Site Fees'!$B$4:$B$13,MATCH(C85,'Site Fees'!$A$4:$A$13,0)),0)),""))</f>
        <v/>
      </c>
      <c r="N85" s="15" t="str">
        <f aca="false">IF(J85="","",IF(J85&gt;0,"Win",IF(J85&lt;0,"Loss","Even")))</f>
        <v/>
      </c>
    </row>
    <row r="86" customFormat="false" ht="15" hidden="false" customHeight="false" outlineLevel="0" collapsed="false">
      <c r="A86" s="12"/>
      <c r="B86" s="12"/>
      <c r="C86" s="12"/>
      <c r="D86" s="13"/>
      <c r="E86" s="14"/>
      <c r="F86" s="13"/>
      <c r="G86" s="14"/>
      <c r="H86" s="15" t="str">
        <f aca="false">IF(E86="","",IF(G86&lt;&gt;"","Sold","Holding"))</f>
        <v/>
      </c>
      <c r="I86" s="16" t="str">
        <f aca="false">IF(OR(E86="",G86=""),"",G86*IFERROR(INDEX('Site Fees'!$B$4:$B$13,MATCH(C86,'Site Fees'!$A$4:$A$13,0)),0))</f>
        <v/>
      </c>
      <c r="J86" s="17" t="str">
        <f aca="false">IF(OR(E86="",G86=""),"",G86-I86-E86)</f>
        <v/>
      </c>
      <c r="K86" s="18" t="str">
        <f aca="false">IF(J86="","",IF(E86=0,"",J86/E86))</f>
        <v/>
      </c>
      <c r="L86" s="19" t="str">
        <f aca="true">IF(OR(D86="",E86=""),"",IF(G86&lt;&gt;"",IF(F86="","",F86-D86),TODAY()-D86))</f>
        <v/>
      </c>
      <c r="M86" s="16" t="str">
        <f aca="false">IF(OR(E86="",G86&lt;&gt;""),"",IFERROR(E86/(1-IFERROR(INDEX('Site Fees'!$B$4:$B$13,MATCH(C86,'Site Fees'!$A$4:$A$13,0)),0)),""))</f>
        <v/>
      </c>
      <c r="N86" s="15" t="str">
        <f aca="false">IF(J86="","",IF(J86&gt;0,"Win",IF(J86&lt;0,"Loss","Even")))</f>
        <v/>
      </c>
    </row>
    <row r="87" customFormat="false" ht="15" hidden="false" customHeight="false" outlineLevel="0" collapsed="false">
      <c r="A87" s="12"/>
      <c r="B87" s="12"/>
      <c r="C87" s="12"/>
      <c r="D87" s="13"/>
      <c r="E87" s="14"/>
      <c r="F87" s="13"/>
      <c r="G87" s="14"/>
      <c r="H87" s="15" t="str">
        <f aca="false">IF(E87="","",IF(G87&lt;&gt;"","Sold","Holding"))</f>
        <v/>
      </c>
      <c r="I87" s="16" t="str">
        <f aca="false">IF(OR(E87="",G87=""),"",G87*IFERROR(INDEX('Site Fees'!$B$4:$B$13,MATCH(C87,'Site Fees'!$A$4:$A$13,0)),0))</f>
        <v/>
      </c>
      <c r="J87" s="17" t="str">
        <f aca="false">IF(OR(E87="",G87=""),"",G87-I87-E87)</f>
        <v/>
      </c>
      <c r="K87" s="18" t="str">
        <f aca="false">IF(J87="","",IF(E87=0,"",J87/E87))</f>
        <v/>
      </c>
      <c r="L87" s="19" t="str">
        <f aca="true">IF(OR(D87="",E87=""),"",IF(G87&lt;&gt;"",IF(F87="","",F87-D87),TODAY()-D87))</f>
        <v/>
      </c>
      <c r="M87" s="16" t="str">
        <f aca="false">IF(OR(E87="",G87&lt;&gt;""),"",IFERROR(E87/(1-IFERROR(INDEX('Site Fees'!$B$4:$B$13,MATCH(C87,'Site Fees'!$A$4:$A$13,0)),0)),""))</f>
        <v/>
      </c>
      <c r="N87" s="15" t="str">
        <f aca="false">IF(J87="","",IF(J87&gt;0,"Win",IF(J87&lt;0,"Loss","Even")))</f>
        <v/>
      </c>
    </row>
    <row r="88" customFormat="false" ht="15" hidden="false" customHeight="false" outlineLevel="0" collapsed="false">
      <c r="A88" s="12"/>
      <c r="B88" s="12"/>
      <c r="C88" s="12"/>
      <c r="D88" s="13"/>
      <c r="E88" s="14"/>
      <c r="F88" s="13"/>
      <c r="G88" s="14"/>
      <c r="H88" s="15" t="str">
        <f aca="false">IF(E88="","",IF(G88&lt;&gt;"","Sold","Holding"))</f>
        <v/>
      </c>
      <c r="I88" s="16" t="str">
        <f aca="false">IF(OR(E88="",G88=""),"",G88*IFERROR(INDEX('Site Fees'!$B$4:$B$13,MATCH(C88,'Site Fees'!$A$4:$A$13,0)),0))</f>
        <v/>
      </c>
      <c r="J88" s="17" t="str">
        <f aca="false">IF(OR(E88="",G88=""),"",G88-I88-E88)</f>
        <v/>
      </c>
      <c r="K88" s="18" t="str">
        <f aca="false">IF(J88="","",IF(E88=0,"",J88/E88))</f>
        <v/>
      </c>
      <c r="L88" s="19" t="str">
        <f aca="true">IF(OR(D88="",E88=""),"",IF(G88&lt;&gt;"",IF(F88="","",F88-D88),TODAY()-D88))</f>
        <v/>
      </c>
      <c r="M88" s="16" t="str">
        <f aca="false">IF(OR(E88="",G88&lt;&gt;""),"",IFERROR(E88/(1-IFERROR(INDEX('Site Fees'!$B$4:$B$13,MATCH(C88,'Site Fees'!$A$4:$A$13,0)),0)),""))</f>
        <v/>
      </c>
      <c r="N88" s="15" t="str">
        <f aca="false">IF(J88="","",IF(J88&gt;0,"Win",IF(J88&lt;0,"Loss","Even")))</f>
        <v/>
      </c>
    </row>
    <row r="89" customFormat="false" ht="15" hidden="false" customHeight="false" outlineLevel="0" collapsed="false">
      <c r="A89" s="12"/>
      <c r="B89" s="12"/>
      <c r="C89" s="12"/>
      <c r="D89" s="13"/>
      <c r="E89" s="14"/>
      <c r="F89" s="13"/>
      <c r="G89" s="14"/>
      <c r="H89" s="15" t="str">
        <f aca="false">IF(E89="","",IF(G89&lt;&gt;"","Sold","Holding"))</f>
        <v/>
      </c>
      <c r="I89" s="16" t="str">
        <f aca="false">IF(OR(E89="",G89=""),"",G89*IFERROR(INDEX('Site Fees'!$B$4:$B$13,MATCH(C89,'Site Fees'!$A$4:$A$13,0)),0))</f>
        <v/>
      </c>
      <c r="J89" s="17" t="str">
        <f aca="false">IF(OR(E89="",G89=""),"",G89-I89-E89)</f>
        <v/>
      </c>
      <c r="K89" s="18" t="str">
        <f aca="false">IF(J89="","",IF(E89=0,"",J89/E89))</f>
        <v/>
      </c>
      <c r="L89" s="19" t="str">
        <f aca="true">IF(OR(D89="",E89=""),"",IF(G89&lt;&gt;"",IF(F89="","",F89-D89),TODAY()-D89))</f>
        <v/>
      </c>
      <c r="M89" s="16" t="str">
        <f aca="false">IF(OR(E89="",G89&lt;&gt;""),"",IFERROR(E89/(1-IFERROR(INDEX('Site Fees'!$B$4:$B$13,MATCH(C89,'Site Fees'!$A$4:$A$13,0)),0)),""))</f>
        <v/>
      </c>
      <c r="N89" s="15" t="str">
        <f aca="false">IF(J89="","",IF(J89&gt;0,"Win",IF(J89&lt;0,"Loss","Even")))</f>
        <v/>
      </c>
    </row>
    <row r="90" customFormat="false" ht="15" hidden="false" customHeight="false" outlineLevel="0" collapsed="false">
      <c r="A90" s="12"/>
      <c r="B90" s="12"/>
      <c r="C90" s="12"/>
      <c r="D90" s="13"/>
      <c r="E90" s="14"/>
      <c r="F90" s="13"/>
      <c r="G90" s="14"/>
      <c r="H90" s="15" t="str">
        <f aca="false">IF(E90="","",IF(G90&lt;&gt;"","Sold","Holding"))</f>
        <v/>
      </c>
      <c r="I90" s="16" t="str">
        <f aca="false">IF(OR(E90="",G90=""),"",G90*IFERROR(INDEX('Site Fees'!$B$4:$B$13,MATCH(C90,'Site Fees'!$A$4:$A$13,0)),0))</f>
        <v/>
      </c>
      <c r="J90" s="17" t="str">
        <f aca="false">IF(OR(E90="",G90=""),"",G90-I90-E90)</f>
        <v/>
      </c>
      <c r="K90" s="18" t="str">
        <f aca="false">IF(J90="","",IF(E90=0,"",J90/E90))</f>
        <v/>
      </c>
      <c r="L90" s="19" t="str">
        <f aca="true">IF(OR(D90="",E90=""),"",IF(G90&lt;&gt;"",IF(F90="","",F90-D90),TODAY()-D90))</f>
        <v/>
      </c>
      <c r="M90" s="16" t="str">
        <f aca="false">IF(OR(E90="",G90&lt;&gt;""),"",IFERROR(E90/(1-IFERROR(INDEX('Site Fees'!$B$4:$B$13,MATCH(C90,'Site Fees'!$A$4:$A$13,0)),0)),""))</f>
        <v/>
      </c>
      <c r="N90" s="15" t="str">
        <f aca="false">IF(J90="","",IF(J90&gt;0,"Win",IF(J90&lt;0,"Loss","Even")))</f>
        <v/>
      </c>
    </row>
    <row r="91" customFormat="false" ht="15" hidden="false" customHeight="false" outlineLevel="0" collapsed="false">
      <c r="A91" s="12"/>
      <c r="B91" s="12"/>
      <c r="C91" s="12"/>
      <c r="D91" s="13"/>
      <c r="E91" s="14"/>
      <c r="F91" s="13"/>
      <c r="G91" s="14"/>
      <c r="H91" s="15" t="str">
        <f aca="false">IF(E91="","",IF(G91&lt;&gt;"","Sold","Holding"))</f>
        <v/>
      </c>
      <c r="I91" s="16" t="str">
        <f aca="false">IF(OR(E91="",G91=""),"",G91*IFERROR(INDEX('Site Fees'!$B$4:$B$13,MATCH(C91,'Site Fees'!$A$4:$A$13,0)),0))</f>
        <v/>
      </c>
      <c r="J91" s="17" t="str">
        <f aca="false">IF(OR(E91="",G91=""),"",G91-I91-E91)</f>
        <v/>
      </c>
      <c r="K91" s="18" t="str">
        <f aca="false">IF(J91="","",IF(E91=0,"",J91/E91))</f>
        <v/>
      </c>
      <c r="L91" s="19" t="str">
        <f aca="true">IF(OR(D91="",E91=""),"",IF(G91&lt;&gt;"",IF(F91="","",F91-D91),TODAY()-D91))</f>
        <v/>
      </c>
      <c r="M91" s="16" t="str">
        <f aca="false">IF(OR(E91="",G91&lt;&gt;""),"",IFERROR(E91/(1-IFERROR(INDEX('Site Fees'!$B$4:$B$13,MATCH(C91,'Site Fees'!$A$4:$A$13,0)),0)),""))</f>
        <v/>
      </c>
      <c r="N91" s="15" t="str">
        <f aca="false">IF(J91="","",IF(J91&gt;0,"Win",IF(J91&lt;0,"Loss","Even")))</f>
        <v/>
      </c>
    </row>
    <row r="92" customFormat="false" ht="15" hidden="false" customHeight="false" outlineLevel="0" collapsed="false">
      <c r="A92" s="12"/>
      <c r="B92" s="12"/>
      <c r="C92" s="12"/>
      <c r="D92" s="13"/>
      <c r="E92" s="14"/>
      <c r="F92" s="13"/>
      <c r="G92" s="14"/>
      <c r="H92" s="15" t="str">
        <f aca="false">IF(E92="","",IF(G92&lt;&gt;"","Sold","Holding"))</f>
        <v/>
      </c>
      <c r="I92" s="16" t="str">
        <f aca="false">IF(OR(E92="",G92=""),"",G92*IFERROR(INDEX('Site Fees'!$B$4:$B$13,MATCH(C92,'Site Fees'!$A$4:$A$13,0)),0))</f>
        <v/>
      </c>
      <c r="J92" s="17" t="str">
        <f aca="false">IF(OR(E92="",G92=""),"",G92-I92-E92)</f>
        <v/>
      </c>
      <c r="K92" s="18" t="str">
        <f aca="false">IF(J92="","",IF(E92=0,"",J92/E92))</f>
        <v/>
      </c>
      <c r="L92" s="19" t="str">
        <f aca="true">IF(OR(D92="",E92=""),"",IF(G92&lt;&gt;"",IF(F92="","",F92-D92),TODAY()-D92))</f>
        <v/>
      </c>
      <c r="M92" s="16" t="str">
        <f aca="false">IF(OR(E92="",G92&lt;&gt;""),"",IFERROR(E92/(1-IFERROR(INDEX('Site Fees'!$B$4:$B$13,MATCH(C92,'Site Fees'!$A$4:$A$13,0)),0)),""))</f>
        <v/>
      </c>
      <c r="N92" s="15" t="str">
        <f aca="false">IF(J92="","",IF(J92&gt;0,"Win",IF(J92&lt;0,"Loss","Even")))</f>
        <v/>
      </c>
    </row>
    <row r="93" customFormat="false" ht="15" hidden="false" customHeight="false" outlineLevel="0" collapsed="false">
      <c r="A93" s="12"/>
      <c r="B93" s="12"/>
      <c r="C93" s="12"/>
      <c r="D93" s="13"/>
      <c r="E93" s="14"/>
      <c r="F93" s="13"/>
      <c r="G93" s="14"/>
      <c r="H93" s="15" t="str">
        <f aca="false">IF(E93="","",IF(G93&lt;&gt;"","Sold","Holding"))</f>
        <v/>
      </c>
      <c r="I93" s="16" t="str">
        <f aca="false">IF(OR(E93="",G93=""),"",G93*IFERROR(INDEX('Site Fees'!$B$4:$B$13,MATCH(C93,'Site Fees'!$A$4:$A$13,0)),0))</f>
        <v/>
      </c>
      <c r="J93" s="17" t="str">
        <f aca="false">IF(OR(E93="",G93=""),"",G93-I93-E93)</f>
        <v/>
      </c>
      <c r="K93" s="18" t="str">
        <f aca="false">IF(J93="","",IF(E93=0,"",J93/E93))</f>
        <v/>
      </c>
      <c r="L93" s="19" t="str">
        <f aca="true">IF(OR(D93="",E93=""),"",IF(G93&lt;&gt;"",IF(F93="","",F93-D93),TODAY()-D93))</f>
        <v/>
      </c>
      <c r="M93" s="16" t="str">
        <f aca="false">IF(OR(E93="",G93&lt;&gt;""),"",IFERROR(E93/(1-IFERROR(INDEX('Site Fees'!$B$4:$B$13,MATCH(C93,'Site Fees'!$A$4:$A$13,0)),0)),""))</f>
        <v/>
      </c>
      <c r="N93" s="15" t="str">
        <f aca="false">IF(J93="","",IF(J93&gt;0,"Win",IF(J93&lt;0,"Loss","Even")))</f>
        <v/>
      </c>
    </row>
    <row r="94" customFormat="false" ht="15" hidden="false" customHeight="false" outlineLevel="0" collapsed="false">
      <c r="A94" s="12"/>
      <c r="B94" s="12"/>
      <c r="C94" s="12"/>
      <c r="D94" s="13"/>
      <c r="E94" s="14"/>
      <c r="F94" s="13"/>
      <c r="G94" s="14"/>
      <c r="H94" s="15" t="str">
        <f aca="false">IF(E94="","",IF(G94&lt;&gt;"","Sold","Holding"))</f>
        <v/>
      </c>
      <c r="I94" s="16" t="str">
        <f aca="false">IF(OR(E94="",G94=""),"",G94*IFERROR(INDEX('Site Fees'!$B$4:$B$13,MATCH(C94,'Site Fees'!$A$4:$A$13,0)),0))</f>
        <v/>
      </c>
      <c r="J94" s="17" t="str">
        <f aca="false">IF(OR(E94="",G94=""),"",G94-I94-E94)</f>
        <v/>
      </c>
      <c r="K94" s="18" t="str">
        <f aca="false">IF(J94="","",IF(E94=0,"",J94/E94))</f>
        <v/>
      </c>
      <c r="L94" s="19" t="str">
        <f aca="true">IF(OR(D94="",E94=""),"",IF(G94&lt;&gt;"",IF(F94="","",F94-D94),TODAY()-D94))</f>
        <v/>
      </c>
      <c r="M94" s="16" t="str">
        <f aca="false">IF(OR(E94="",G94&lt;&gt;""),"",IFERROR(E94/(1-IFERROR(INDEX('Site Fees'!$B$4:$B$13,MATCH(C94,'Site Fees'!$A$4:$A$13,0)),0)),""))</f>
        <v/>
      </c>
      <c r="N94" s="15" t="str">
        <f aca="false">IF(J94="","",IF(J94&gt;0,"Win",IF(J94&lt;0,"Loss","Even")))</f>
        <v/>
      </c>
    </row>
    <row r="95" customFormat="false" ht="15" hidden="false" customHeight="false" outlineLevel="0" collapsed="false">
      <c r="A95" s="12"/>
      <c r="B95" s="12"/>
      <c r="C95" s="12"/>
      <c r="D95" s="13"/>
      <c r="E95" s="14"/>
      <c r="F95" s="13"/>
      <c r="G95" s="14"/>
      <c r="H95" s="15" t="str">
        <f aca="false">IF(E95="","",IF(G95&lt;&gt;"","Sold","Holding"))</f>
        <v/>
      </c>
      <c r="I95" s="16" t="str">
        <f aca="false">IF(OR(E95="",G95=""),"",G95*IFERROR(INDEX('Site Fees'!$B$4:$B$13,MATCH(C95,'Site Fees'!$A$4:$A$13,0)),0))</f>
        <v/>
      </c>
      <c r="J95" s="17" t="str">
        <f aca="false">IF(OR(E95="",G95=""),"",G95-I95-E95)</f>
        <v/>
      </c>
      <c r="K95" s="18" t="str">
        <f aca="false">IF(J95="","",IF(E95=0,"",J95/E95))</f>
        <v/>
      </c>
      <c r="L95" s="19" t="str">
        <f aca="true">IF(OR(D95="",E95=""),"",IF(G95&lt;&gt;"",IF(F95="","",F95-D95),TODAY()-D95))</f>
        <v/>
      </c>
      <c r="M95" s="16" t="str">
        <f aca="false">IF(OR(E95="",G95&lt;&gt;""),"",IFERROR(E95/(1-IFERROR(INDEX('Site Fees'!$B$4:$B$13,MATCH(C95,'Site Fees'!$A$4:$A$13,0)),0)),""))</f>
        <v/>
      </c>
      <c r="N95" s="15" t="str">
        <f aca="false">IF(J95="","",IF(J95&gt;0,"Win",IF(J95&lt;0,"Loss","Even")))</f>
        <v/>
      </c>
    </row>
    <row r="96" customFormat="false" ht="15" hidden="false" customHeight="false" outlineLevel="0" collapsed="false">
      <c r="A96" s="12"/>
      <c r="B96" s="12"/>
      <c r="C96" s="12"/>
      <c r="D96" s="13"/>
      <c r="E96" s="14"/>
      <c r="F96" s="13"/>
      <c r="G96" s="14"/>
      <c r="H96" s="15" t="str">
        <f aca="false">IF(E96="","",IF(G96&lt;&gt;"","Sold","Holding"))</f>
        <v/>
      </c>
      <c r="I96" s="16" t="str">
        <f aca="false">IF(OR(E96="",G96=""),"",G96*IFERROR(INDEX('Site Fees'!$B$4:$B$13,MATCH(C96,'Site Fees'!$A$4:$A$13,0)),0))</f>
        <v/>
      </c>
      <c r="J96" s="17" t="str">
        <f aca="false">IF(OR(E96="",G96=""),"",G96-I96-E96)</f>
        <v/>
      </c>
      <c r="K96" s="18" t="str">
        <f aca="false">IF(J96="","",IF(E96=0,"",J96/E96))</f>
        <v/>
      </c>
      <c r="L96" s="19" t="str">
        <f aca="true">IF(OR(D96="",E96=""),"",IF(G96&lt;&gt;"",IF(F96="","",F96-D96),TODAY()-D96))</f>
        <v/>
      </c>
      <c r="M96" s="16" t="str">
        <f aca="false">IF(OR(E96="",G96&lt;&gt;""),"",IFERROR(E96/(1-IFERROR(INDEX('Site Fees'!$B$4:$B$13,MATCH(C96,'Site Fees'!$A$4:$A$13,0)),0)),""))</f>
        <v/>
      </c>
      <c r="N96" s="15" t="str">
        <f aca="false">IF(J96="","",IF(J96&gt;0,"Win",IF(J96&lt;0,"Loss","Even")))</f>
        <v/>
      </c>
    </row>
    <row r="97" customFormat="false" ht="15" hidden="false" customHeight="false" outlineLevel="0" collapsed="false">
      <c r="A97" s="12"/>
      <c r="B97" s="12"/>
      <c r="C97" s="12"/>
      <c r="D97" s="13"/>
      <c r="E97" s="14"/>
      <c r="F97" s="13"/>
      <c r="G97" s="14"/>
      <c r="H97" s="15" t="str">
        <f aca="false">IF(E97="","",IF(G97&lt;&gt;"","Sold","Holding"))</f>
        <v/>
      </c>
      <c r="I97" s="16" t="str">
        <f aca="false">IF(OR(E97="",G97=""),"",G97*IFERROR(INDEX('Site Fees'!$B$4:$B$13,MATCH(C97,'Site Fees'!$A$4:$A$13,0)),0))</f>
        <v/>
      </c>
      <c r="J97" s="17" t="str">
        <f aca="false">IF(OR(E97="",G97=""),"",G97-I97-E97)</f>
        <v/>
      </c>
      <c r="K97" s="18" t="str">
        <f aca="false">IF(J97="","",IF(E97=0,"",J97/E97))</f>
        <v/>
      </c>
      <c r="L97" s="19" t="str">
        <f aca="true">IF(OR(D97="",E97=""),"",IF(G97&lt;&gt;"",IF(F97="","",F97-D97),TODAY()-D97))</f>
        <v/>
      </c>
      <c r="M97" s="16" t="str">
        <f aca="false">IF(OR(E97="",G97&lt;&gt;""),"",IFERROR(E97/(1-IFERROR(INDEX('Site Fees'!$B$4:$B$13,MATCH(C97,'Site Fees'!$A$4:$A$13,0)),0)),""))</f>
        <v/>
      </c>
      <c r="N97" s="15" t="str">
        <f aca="false">IF(J97="","",IF(J97&gt;0,"Win",IF(J97&lt;0,"Loss","Even")))</f>
        <v/>
      </c>
    </row>
    <row r="98" customFormat="false" ht="15" hidden="false" customHeight="false" outlineLevel="0" collapsed="false">
      <c r="A98" s="12"/>
      <c r="B98" s="12"/>
      <c r="C98" s="12"/>
      <c r="D98" s="13"/>
      <c r="E98" s="14"/>
      <c r="F98" s="13"/>
      <c r="G98" s="14"/>
      <c r="H98" s="15" t="str">
        <f aca="false">IF(E98="","",IF(G98&lt;&gt;"","Sold","Holding"))</f>
        <v/>
      </c>
      <c r="I98" s="16" t="str">
        <f aca="false">IF(OR(E98="",G98=""),"",G98*IFERROR(INDEX('Site Fees'!$B$4:$B$13,MATCH(C98,'Site Fees'!$A$4:$A$13,0)),0))</f>
        <v/>
      </c>
      <c r="J98" s="17" t="str">
        <f aca="false">IF(OR(E98="",G98=""),"",G98-I98-E98)</f>
        <v/>
      </c>
      <c r="K98" s="18" t="str">
        <f aca="false">IF(J98="","",IF(E98=0,"",J98/E98))</f>
        <v/>
      </c>
      <c r="L98" s="19" t="str">
        <f aca="true">IF(OR(D98="",E98=""),"",IF(G98&lt;&gt;"",IF(F98="","",F98-D98),TODAY()-D98))</f>
        <v/>
      </c>
      <c r="M98" s="16" t="str">
        <f aca="false">IF(OR(E98="",G98&lt;&gt;""),"",IFERROR(E98/(1-IFERROR(INDEX('Site Fees'!$B$4:$B$13,MATCH(C98,'Site Fees'!$A$4:$A$13,0)),0)),""))</f>
        <v/>
      </c>
      <c r="N98" s="15" t="str">
        <f aca="false">IF(J98="","",IF(J98&gt;0,"Win",IF(J98&lt;0,"Loss","Even")))</f>
        <v/>
      </c>
    </row>
    <row r="99" customFormat="false" ht="15" hidden="false" customHeight="false" outlineLevel="0" collapsed="false">
      <c r="A99" s="12"/>
      <c r="B99" s="12"/>
      <c r="C99" s="12"/>
      <c r="D99" s="13"/>
      <c r="E99" s="14"/>
      <c r="F99" s="13"/>
      <c r="G99" s="14"/>
      <c r="H99" s="15" t="str">
        <f aca="false">IF(E99="","",IF(G99&lt;&gt;"","Sold","Holding"))</f>
        <v/>
      </c>
      <c r="I99" s="16" t="str">
        <f aca="false">IF(OR(E99="",G99=""),"",G99*IFERROR(INDEX('Site Fees'!$B$4:$B$13,MATCH(C99,'Site Fees'!$A$4:$A$13,0)),0))</f>
        <v/>
      </c>
      <c r="J99" s="17" t="str">
        <f aca="false">IF(OR(E99="",G99=""),"",G99-I99-E99)</f>
        <v/>
      </c>
      <c r="K99" s="18" t="str">
        <f aca="false">IF(J99="","",IF(E99=0,"",J99/E99))</f>
        <v/>
      </c>
      <c r="L99" s="19" t="str">
        <f aca="true">IF(OR(D99="",E99=""),"",IF(G99&lt;&gt;"",IF(F99="","",F99-D99),TODAY()-D99))</f>
        <v/>
      </c>
      <c r="M99" s="16" t="str">
        <f aca="false">IF(OR(E99="",G99&lt;&gt;""),"",IFERROR(E99/(1-IFERROR(INDEX('Site Fees'!$B$4:$B$13,MATCH(C99,'Site Fees'!$A$4:$A$13,0)),0)),""))</f>
        <v/>
      </c>
      <c r="N99" s="15" t="str">
        <f aca="false">IF(J99="","",IF(J99&gt;0,"Win",IF(J99&lt;0,"Loss","Even")))</f>
        <v/>
      </c>
    </row>
    <row r="100" customFormat="false" ht="15" hidden="false" customHeight="false" outlineLevel="0" collapsed="false">
      <c r="A100" s="12"/>
      <c r="B100" s="12"/>
      <c r="C100" s="12"/>
      <c r="D100" s="13"/>
      <c r="E100" s="14"/>
      <c r="F100" s="13"/>
      <c r="G100" s="14"/>
      <c r="H100" s="15" t="str">
        <f aca="false">IF(E100="","",IF(G100&lt;&gt;"","Sold","Holding"))</f>
        <v/>
      </c>
      <c r="I100" s="16" t="str">
        <f aca="false">IF(OR(E100="",G100=""),"",G100*IFERROR(INDEX('Site Fees'!$B$4:$B$13,MATCH(C100,'Site Fees'!$A$4:$A$13,0)),0))</f>
        <v/>
      </c>
      <c r="J100" s="17" t="str">
        <f aca="false">IF(OR(E100="",G100=""),"",G100-I100-E100)</f>
        <v/>
      </c>
      <c r="K100" s="18" t="str">
        <f aca="false">IF(J100="","",IF(E100=0,"",J100/E100))</f>
        <v/>
      </c>
      <c r="L100" s="19" t="str">
        <f aca="true">IF(OR(D100="",E100=""),"",IF(G100&lt;&gt;"",IF(F100="","",F100-D100),TODAY()-D100))</f>
        <v/>
      </c>
      <c r="M100" s="16" t="str">
        <f aca="false">IF(OR(E100="",G100&lt;&gt;""),"",IFERROR(E100/(1-IFERROR(INDEX('Site Fees'!$B$4:$B$13,MATCH(C100,'Site Fees'!$A$4:$A$13,0)),0)),""))</f>
        <v/>
      </c>
      <c r="N100" s="15" t="str">
        <f aca="false">IF(J100="","",IF(J100&gt;0,"Win",IF(J100&lt;0,"Loss","Even")))</f>
        <v/>
      </c>
    </row>
    <row r="101" customFormat="false" ht="15" hidden="false" customHeight="false" outlineLevel="0" collapsed="false">
      <c r="A101" s="12"/>
      <c r="B101" s="12"/>
      <c r="C101" s="12"/>
      <c r="D101" s="13"/>
      <c r="E101" s="14"/>
      <c r="F101" s="13"/>
      <c r="G101" s="14"/>
      <c r="H101" s="15" t="str">
        <f aca="false">IF(E101="","",IF(G101&lt;&gt;"","Sold","Holding"))</f>
        <v/>
      </c>
      <c r="I101" s="16" t="str">
        <f aca="false">IF(OR(E101="",G101=""),"",G101*IFERROR(INDEX('Site Fees'!$B$4:$B$13,MATCH(C101,'Site Fees'!$A$4:$A$13,0)),0))</f>
        <v/>
      </c>
      <c r="J101" s="17" t="str">
        <f aca="false">IF(OR(E101="",G101=""),"",G101-I101-E101)</f>
        <v/>
      </c>
      <c r="K101" s="18" t="str">
        <f aca="false">IF(J101="","",IF(E101=0,"",J101/E101))</f>
        <v/>
      </c>
      <c r="L101" s="19" t="str">
        <f aca="true">IF(OR(D101="",E101=""),"",IF(G101&lt;&gt;"",IF(F101="","",F101-D101),TODAY()-D101))</f>
        <v/>
      </c>
      <c r="M101" s="16" t="str">
        <f aca="false">IF(OR(E101="",G101&lt;&gt;""),"",IFERROR(E101/(1-IFERROR(INDEX('Site Fees'!$B$4:$B$13,MATCH(C101,'Site Fees'!$A$4:$A$13,0)),0)),""))</f>
        <v/>
      </c>
      <c r="N101" s="15" t="str">
        <f aca="false">IF(J101="","",IF(J101&gt;0,"Win",IF(J101&lt;0,"Loss","Even")))</f>
        <v/>
      </c>
    </row>
    <row r="102" customFormat="false" ht="15" hidden="false" customHeight="false" outlineLevel="0" collapsed="false">
      <c r="A102" s="12"/>
      <c r="B102" s="12"/>
      <c r="C102" s="12"/>
      <c r="D102" s="13"/>
      <c r="E102" s="14"/>
      <c r="F102" s="13"/>
      <c r="G102" s="14"/>
      <c r="H102" s="15" t="str">
        <f aca="false">IF(E102="","",IF(G102&lt;&gt;"","Sold","Holding"))</f>
        <v/>
      </c>
      <c r="I102" s="16" t="str">
        <f aca="false">IF(OR(E102="",G102=""),"",G102*IFERROR(INDEX('Site Fees'!$B$4:$B$13,MATCH(C102,'Site Fees'!$A$4:$A$13,0)),0))</f>
        <v/>
      </c>
      <c r="J102" s="17" t="str">
        <f aca="false">IF(OR(E102="",G102=""),"",G102-I102-E102)</f>
        <v/>
      </c>
      <c r="K102" s="18" t="str">
        <f aca="false">IF(J102="","",IF(E102=0,"",J102/E102))</f>
        <v/>
      </c>
      <c r="L102" s="19" t="str">
        <f aca="true">IF(OR(D102="",E102=""),"",IF(G102&lt;&gt;"",IF(F102="","",F102-D102),TODAY()-D102))</f>
        <v/>
      </c>
      <c r="M102" s="16" t="str">
        <f aca="false">IF(OR(E102="",G102&lt;&gt;""),"",IFERROR(E102/(1-IFERROR(INDEX('Site Fees'!$B$4:$B$13,MATCH(C102,'Site Fees'!$A$4:$A$13,0)),0)),""))</f>
        <v/>
      </c>
      <c r="N102" s="15" t="str">
        <f aca="false">IF(J102="","",IF(J102&gt;0,"Win",IF(J102&lt;0,"Loss","Even")))</f>
        <v/>
      </c>
    </row>
    <row r="103" customFormat="false" ht="15" hidden="false" customHeight="false" outlineLevel="0" collapsed="false">
      <c r="A103" s="12"/>
      <c r="B103" s="12"/>
      <c r="C103" s="12"/>
      <c r="D103" s="13"/>
      <c r="E103" s="14"/>
      <c r="F103" s="13"/>
      <c r="G103" s="14"/>
      <c r="H103" s="15" t="str">
        <f aca="false">IF(E103="","",IF(G103&lt;&gt;"","Sold","Holding"))</f>
        <v/>
      </c>
      <c r="I103" s="16" t="str">
        <f aca="false">IF(OR(E103="",G103=""),"",G103*IFERROR(INDEX('Site Fees'!$B$4:$B$13,MATCH(C103,'Site Fees'!$A$4:$A$13,0)),0))</f>
        <v/>
      </c>
      <c r="J103" s="17" t="str">
        <f aca="false">IF(OR(E103="",G103=""),"",G103-I103-E103)</f>
        <v/>
      </c>
      <c r="K103" s="18" t="str">
        <f aca="false">IF(J103="","",IF(E103=0,"",J103/E103))</f>
        <v/>
      </c>
      <c r="L103" s="19" t="str">
        <f aca="true">IF(OR(D103="",E103=""),"",IF(G103&lt;&gt;"",IF(F103="","",F103-D103),TODAY()-D103))</f>
        <v/>
      </c>
      <c r="M103" s="16" t="str">
        <f aca="false">IF(OR(E103="",G103&lt;&gt;""),"",IFERROR(E103/(1-IFERROR(INDEX('Site Fees'!$B$4:$B$13,MATCH(C103,'Site Fees'!$A$4:$A$13,0)),0)),""))</f>
        <v/>
      </c>
      <c r="N103" s="15" t="str">
        <f aca="false">IF(J103="","",IF(J103&gt;0,"Win",IF(J103&lt;0,"Loss","Even")))</f>
        <v/>
      </c>
    </row>
    <row r="104" customFormat="false" ht="15" hidden="false" customHeight="false" outlineLevel="0" collapsed="false">
      <c r="A104" s="12"/>
      <c r="B104" s="12"/>
      <c r="C104" s="12"/>
      <c r="D104" s="13"/>
      <c r="E104" s="14"/>
      <c r="F104" s="13"/>
      <c r="G104" s="14"/>
      <c r="H104" s="15" t="str">
        <f aca="false">IF(E104="","",IF(G104&lt;&gt;"","Sold","Holding"))</f>
        <v/>
      </c>
      <c r="I104" s="16" t="str">
        <f aca="false">IF(OR(E104="",G104=""),"",G104*IFERROR(INDEX('Site Fees'!$B$4:$B$13,MATCH(C104,'Site Fees'!$A$4:$A$13,0)),0))</f>
        <v/>
      </c>
      <c r="J104" s="17" t="str">
        <f aca="false">IF(OR(E104="",G104=""),"",G104-I104-E104)</f>
        <v/>
      </c>
      <c r="K104" s="18" t="str">
        <f aca="false">IF(J104="","",IF(E104=0,"",J104/E104))</f>
        <v/>
      </c>
      <c r="L104" s="19" t="str">
        <f aca="true">IF(OR(D104="",E104=""),"",IF(G104&lt;&gt;"",IF(F104="","",F104-D104),TODAY()-D104))</f>
        <v/>
      </c>
      <c r="M104" s="16" t="str">
        <f aca="false">IF(OR(E104="",G104&lt;&gt;""),"",IFERROR(E104/(1-IFERROR(INDEX('Site Fees'!$B$4:$B$13,MATCH(C104,'Site Fees'!$A$4:$A$13,0)),0)),""))</f>
        <v/>
      </c>
      <c r="N104" s="15" t="str">
        <f aca="false">IF(J104="","",IF(J104&gt;0,"Win",IF(J104&lt;0,"Loss","Even")))</f>
        <v/>
      </c>
    </row>
    <row r="105" customFormat="false" ht="15" hidden="false" customHeight="false" outlineLevel="0" collapsed="false">
      <c r="A105" s="12"/>
      <c r="B105" s="12"/>
      <c r="C105" s="12"/>
      <c r="D105" s="13"/>
      <c r="E105" s="14"/>
      <c r="F105" s="13"/>
      <c r="G105" s="14"/>
      <c r="H105" s="15" t="str">
        <f aca="false">IF(E105="","",IF(G105&lt;&gt;"","Sold","Holding"))</f>
        <v/>
      </c>
      <c r="I105" s="16" t="str">
        <f aca="false">IF(OR(E105="",G105=""),"",G105*IFERROR(INDEX('Site Fees'!$B$4:$B$13,MATCH(C105,'Site Fees'!$A$4:$A$13,0)),0))</f>
        <v/>
      </c>
      <c r="J105" s="17" t="str">
        <f aca="false">IF(OR(E105="",G105=""),"",G105-I105-E105)</f>
        <v/>
      </c>
      <c r="K105" s="18" t="str">
        <f aca="false">IF(J105="","",IF(E105=0,"",J105/E105))</f>
        <v/>
      </c>
      <c r="L105" s="19" t="str">
        <f aca="true">IF(OR(D105="",E105=""),"",IF(G105&lt;&gt;"",IF(F105="","",F105-D105),TODAY()-D105))</f>
        <v/>
      </c>
      <c r="M105" s="16" t="str">
        <f aca="false">IF(OR(E105="",G105&lt;&gt;""),"",IFERROR(E105/(1-IFERROR(INDEX('Site Fees'!$B$4:$B$13,MATCH(C105,'Site Fees'!$A$4:$A$13,0)),0)),""))</f>
        <v/>
      </c>
      <c r="N105" s="15" t="str">
        <f aca="false">IF(J105="","",IF(J105&gt;0,"Win",IF(J105&lt;0,"Loss","Even")))</f>
        <v/>
      </c>
    </row>
    <row r="106" customFormat="false" ht="15" hidden="false" customHeight="false" outlineLevel="0" collapsed="false">
      <c r="A106" s="12"/>
      <c r="B106" s="12"/>
      <c r="C106" s="12"/>
      <c r="D106" s="13"/>
      <c r="E106" s="14"/>
      <c r="F106" s="13"/>
      <c r="G106" s="14"/>
      <c r="H106" s="15" t="str">
        <f aca="false">IF(E106="","",IF(G106&lt;&gt;"","Sold","Holding"))</f>
        <v/>
      </c>
      <c r="I106" s="16" t="str">
        <f aca="false">IF(OR(E106="",G106=""),"",G106*IFERROR(INDEX('Site Fees'!$B$4:$B$13,MATCH(C106,'Site Fees'!$A$4:$A$13,0)),0))</f>
        <v/>
      </c>
      <c r="J106" s="17" t="str">
        <f aca="false">IF(OR(E106="",G106=""),"",G106-I106-E106)</f>
        <v/>
      </c>
      <c r="K106" s="18" t="str">
        <f aca="false">IF(J106="","",IF(E106=0,"",J106/E106))</f>
        <v/>
      </c>
      <c r="L106" s="19" t="str">
        <f aca="true">IF(OR(D106="",E106=""),"",IF(G106&lt;&gt;"",IF(F106="","",F106-D106),TODAY()-D106))</f>
        <v/>
      </c>
      <c r="M106" s="16" t="str">
        <f aca="false">IF(OR(E106="",G106&lt;&gt;""),"",IFERROR(E106/(1-IFERROR(INDEX('Site Fees'!$B$4:$B$13,MATCH(C106,'Site Fees'!$A$4:$A$13,0)),0)),""))</f>
        <v/>
      </c>
      <c r="N106" s="15" t="str">
        <f aca="false">IF(J106="","",IF(J106&gt;0,"Win",IF(J106&lt;0,"Loss","Even")))</f>
        <v/>
      </c>
    </row>
    <row r="107" customFormat="false" ht="15" hidden="false" customHeight="false" outlineLevel="0" collapsed="false">
      <c r="A107" s="12"/>
      <c r="B107" s="12"/>
      <c r="C107" s="12"/>
      <c r="D107" s="13"/>
      <c r="E107" s="14"/>
      <c r="F107" s="13"/>
      <c r="G107" s="14"/>
      <c r="H107" s="15" t="str">
        <f aca="false">IF(E107="","",IF(G107&lt;&gt;"","Sold","Holding"))</f>
        <v/>
      </c>
      <c r="I107" s="16" t="str">
        <f aca="false">IF(OR(E107="",G107=""),"",G107*IFERROR(INDEX('Site Fees'!$B$4:$B$13,MATCH(C107,'Site Fees'!$A$4:$A$13,0)),0))</f>
        <v/>
      </c>
      <c r="J107" s="17" t="str">
        <f aca="false">IF(OR(E107="",G107=""),"",G107-I107-E107)</f>
        <v/>
      </c>
      <c r="K107" s="18" t="str">
        <f aca="false">IF(J107="","",IF(E107=0,"",J107/E107))</f>
        <v/>
      </c>
      <c r="L107" s="19" t="str">
        <f aca="true">IF(OR(D107="",E107=""),"",IF(G107&lt;&gt;"",IF(F107="","",F107-D107),TODAY()-D107))</f>
        <v/>
      </c>
      <c r="M107" s="16" t="str">
        <f aca="false">IF(OR(E107="",G107&lt;&gt;""),"",IFERROR(E107/(1-IFERROR(INDEX('Site Fees'!$B$4:$B$13,MATCH(C107,'Site Fees'!$A$4:$A$13,0)),0)),""))</f>
        <v/>
      </c>
      <c r="N107" s="15" t="str">
        <f aca="false">IF(J107="","",IF(J107&gt;0,"Win",IF(J107&lt;0,"Loss","Even")))</f>
        <v/>
      </c>
    </row>
    <row r="108" customFormat="false" ht="15" hidden="false" customHeight="false" outlineLevel="0" collapsed="false">
      <c r="A108" s="12"/>
      <c r="B108" s="12"/>
      <c r="C108" s="12"/>
      <c r="D108" s="13"/>
      <c r="E108" s="14"/>
      <c r="F108" s="13"/>
      <c r="G108" s="14"/>
      <c r="H108" s="15" t="str">
        <f aca="false">IF(E108="","",IF(G108&lt;&gt;"","Sold","Holding"))</f>
        <v/>
      </c>
      <c r="I108" s="16" t="str">
        <f aca="false">IF(OR(E108="",G108=""),"",G108*IFERROR(INDEX('Site Fees'!$B$4:$B$13,MATCH(C108,'Site Fees'!$A$4:$A$13,0)),0))</f>
        <v/>
      </c>
      <c r="J108" s="17" t="str">
        <f aca="false">IF(OR(E108="",G108=""),"",G108-I108-E108)</f>
        <v/>
      </c>
      <c r="K108" s="18" t="str">
        <f aca="false">IF(J108="","",IF(E108=0,"",J108/E108))</f>
        <v/>
      </c>
      <c r="L108" s="19" t="str">
        <f aca="true">IF(OR(D108="",E108=""),"",IF(G108&lt;&gt;"",IF(F108="","",F108-D108),TODAY()-D108))</f>
        <v/>
      </c>
      <c r="M108" s="16" t="str">
        <f aca="false">IF(OR(E108="",G108&lt;&gt;""),"",IFERROR(E108/(1-IFERROR(INDEX('Site Fees'!$B$4:$B$13,MATCH(C108,'Site Fees'!$A$4:$A$13,0)),0)),""))</f>
        <v/>
      </c>
      <c r="N108" s="15" t="str">
        <f aca="false">IF(J108="","",IF(J108&gt;0,"Win",IF(J108&lt;0,"Loss","Even")))</f>
        <v/>
      </c>
    </row>
    <row r="109" customFormat="false" ht="15" hidden="false" customHeight="false" outlineLevel="0" collapsed="false">
      <c r="A109" s="12"/>
      <c r="B109" s="12"/>
      <c r="C109" s="12"/>
      <c r="D109" s="13"/>
      <c r="E109" s="14"/>
      <c r="F109" s="13"/>
      <c r="G109" s="14"/>
      <c r="H109" s="15" t="str">
        <f aca="false">IF(E109="","",IF(G109&lt;&gt;"","Sold","Holding"))</f>
        <v/>
      </c>
      <c r="I109" s="16" t="str">
        <f aca="false">IF(OR(E109="",G109=""),"",G109*IFERROR(INDEX('Site Fees'!$B$4:$B$13,MATCH(C109,'Site Fees'!$A$4:$A$13,0)),0))</f>
        <v/>
      </c>
      <c r="J109" s="17" t="str">
        <f aca="false">IF(OR(E109="",G109=""),"",G109-I109-E109)</f>
        <v/>
      </c>
      <c r="K109" s="18" t="str">
        <f aca="false">IF(J109="","",IF(E109=0,"",J109/E109))</f>
        <v/>
      </c>
      <c r="L109" s="19" t="str">
        <f aca="true">IF(OR(D109="",E109=""),"",IF(G109&lt;&gt;"",IF(F109="","",F109-D109),TODAY()-D109))</f>
        <v/>
      </c>
      <c r="M109" s="16" t="str">
        <f aca="false">IF(OR(E109="",G109&lt;&gt;""),"",IFERROR(E109/(1-IFERROR(INDEX('Site Fees'!$B$4:$B$13,MATCH(C109,'Site Fees'!$A$4:$A$13,0)),0)),""))</f>
        <v/>
      </c>
      <c r="N109" s="15" t="str">
        <f aca="false">IF(J109="","",IF(J109&gt;0,"Win",IF(J109&lt;0,"Loss","Even")))</f>
        <v/>
      </c>
    </row>
    <row r="110" customFormat="false" ht="15" hidden="false" customHeight="false" outlineLevel="0" collapsed="false">
      <c r="A110" s="12"/>
      <c r="B110" s="12"/>
      <c r="C110" s="12"/>
      <c r="D110" s="13"/>
      <c r="E110" s="14"/>
      <c r="F110" s="13"/>
      <c r="G110" s="14"/>
      <c r="H110" s="15" t="str">
        <f aca="false">IF(E110="","",IF(G110&lt;&gt;"","Sold","Holding"))</f>
        <v/>
      </c>
      <c r="I110" s="16" t="str">
        <f aca="false">IF(OR(E110="",G110=""),"",G110*IFERROR(INDEX('Site Fees'!$B$4:$B$13,MATCH(C110,'Site Fees'!$A$4:$A$13,0)),0))</f>
        <v/>
      </c>
      <c r="J110" s="17" t="str">
        <f aca="false">IF(OR(E110="",G110=""),"",G110-I110-E110)</f>
        <v/>
      </c>
      <c r="K110" s="18" t="str">
        <f aca="false">IF(J110="","",IF(E110=0,"",J110/E110))</f>
        <v/>
      </c>
      <c r="L110" s="19" t="str">
        <f aca="true">IF(OR(D110="",E110=""),"",IF(G110&lt;&gt;"",IF(F110="","",F110-D110),TODAY()-D110))</f>
        <v/>
      </c>
      <c r="M110" s="16" t="str">
        <f aca="false">IF(OR(E110="",G110&lt;&gt;""),"",IFERROR(E110/(1-IFERROR(INDEX('Site Fees'!$B$4:$B$13,MATCH(C110,'Site Fees'!$A$4:$A$13,0)),0)),""))</f>
        <v/>
      </c>
      <c r="N110" s="15" t="str">
        <f aca="false">IF(J110="","",IF(J110&gt;0,"Win",IF(J110&lt;0,"Loss","Even")))</f>
        <v/>
      </c>
    </row>
    <row r="111" customFormat="false" ht="15" hidden="false" customHeight="false" outlineLevel="0" collapsed="false">
      <c r="A111" s="12"/>
      <c r="B111" s="12"/>
      <c r="C111" s="12"/>
      <c r="D111" s="13"/>
      <c r="E111" s="14"/>
      <c r="F111" s="13"/>
      <c r="G111" s="14"/>
      <c r="H111" s="15" t="str">
        <f aca="false">IF(E111="","",IF(G111&lt;&gt;"","Sold","Holding"))</f>
        <v/>
      </c>
      <c r="I111" s="16" t="str">
        <f aca="false">IF(OR(E111="",G111=""),"",G111*IFERROR(INDEX('Site Fees'!$B$4:$B$13,MATCH(C111,'Site Fees'!$A$4:$A$13,0)),0))</f>
        <v/>
      </c>
      <c r="J111" s="17" t="str">
        <f aca="false">IF(OR(E111="",G111=""),"",G111-I111-E111)</f>
        <v/>
      </c>
      <c r="K111" s="18" t="str">
        <f aca="false">IF(J111="","",IF(E111=0,"",J111/E111))</f>
        <v/>
      </c>
      <c r="L111" s="19" t="str">
        <f aca="true">IF(OR(D111="",E111=""),"",IF(G111&lt;&gt;"",IF(F111="","",F111-D111),TODAY()-D111))</f>
        <v/>
      </c>
      <c r="M111" s="16" t="str">
        <f aca="false">IF(OR(E111="",G111&lt;&gt;""),"",IFERROR(E111/(1-IFERROR(INDEX('Site Fees'!$B$4:$B$13,MATCH(C111,'Site Fees'!$A$4:$A$13,0)),0)),""))</f>
        <v/>
      </c>
      <c r="N111" s="15" t="str">
        <f aca="false">IF(J111="","",IF(J111&gt;0,"Win",IF(J111&lt;0,"Loss","Even")))</f>
        <v/>
      </c>
    </row>
    <row r="112" customFormat="false" ht="15" hidden="false" customHeight="false" outlineLevel="0" collapsed="false">
      <c r="A112" s="12"/>
      <c r="B112" s="12"/>
      <c r="C112" s="12"/>
      <c r="D112" s="13"/>
      <c r="E112" s="14"/>
      <c r="F112" s="13"/>
      <c r="G112" s="14"/>
      <c r="H112" s="15" t="str">
        <f aca="false">IF(E112="","",IF(G112&lt;&gt;"","Sold","Holding"))</f>
        <v/>
      </c>
      <c r="I112" s="16" t="str">
        <f aca="false">IF(OR(E112="",G112=""),"",G112*IFERROR(INDEX('Site Fees'!$B$4:$B$13,MATCH(C112,'Site Fees'!$A$4:$A$13,0)),0))</f>
        <v/>
      </c>
      <c r="J112" s="17" t="str">
        <f aca="false">IF(OR(E112="",G112=""),"",G112-I112-E112)</f>
        <v/>
      </c>
      <c r="K112" s="18" t="str">
        <f aca="false">IF(J112="","",IF(E112=0,"",J112/E112))</f>
        <v/>
      </c>
      <c r="L112" s="19" t="str">
        <f aca="true">IF(OR(D112="",E112=""),"",IF(G112&lt;&gt;"",IF(F112="","",F112-D112),TODAY()-D112))</f>
        <v/>
      </c>
      <c r="M112" s="16" t="str">
        <f aca="false">IF(OR(E112="",G112&lt;&gt;""),"",IFERROR(E112/(1-IFERROR(INDEX('Site Fees'!$B$4:$B$13,MATCH(C112,'Site Fees'!$A$4:$A$13,0)),0)),""))</f>
        <v/>
      </c>
      <c r="N112" s="15" t="str">
        <f aca="false">IF(J112="","",IF(J112&gt;0,"Win",IF(J112&lt;0,"Loss","Even")))</f>
        <v/>
      </c>
    </row>
    <row r="113" customFormat="false" ht="15" hidden="false" customHeight="false" outlineLevel="0" collapsed="false">
      <c r="A113" s="12"/>
      <c r="B113" s="12"/>
      <c r="C113" s="12"/>
      <c r="D113" s="13"/>
      <c r="E113" s="14"/>
      <c r="F113" s="13"/>
      <c r="G113" s="14"/>
      <c r="H113" s="15" t="str">
        <f aca="false">IF(E113="","",IF(G113&lt;&gt;"","Sold","Holding"))</f>
        <v/>
      </c>
      <c r="I113" s="16" t="str">
        <f aca="false">IF(OR(E113="",G113=""),"",G113*IFERROR(INDEX('Site Fees'!$B$4:$B$13,MATCH(C113,'Site Fees'!$A$4:$A$13,0)),0))</f>
        <v/>
      </c>
      <c r="J113" s="17" t="str">
        <f aca="false">IF(OR(E113="",G113=""),"",G113-I113-E113)</f>
        <v/>
      </c>
      <c r="K113" s="18" t="str">
        <f aca="false">IF(J113="","",IF(E113=0,"",J113/E113))</f>
        <v/>
      </c>
      <c r="L113" s="19" t="str">
        <f aca="true">IF(OR(D113="",E113=""),"",IF(G113&lt;&gt;"",IF(F113="","",F113-D113),TODAY()-D113))</f>
        <v/>
      </c>
      <c r="M113" s="16" t="str">
        <f aca="false">IF(OR(E113="",G113&lt;&gt;""),"",IFERROR(E113/(1-IFERROR(INDEX('Site Fees'!$B$4:$B$13,MATCH(C113,'Site Fees'!$A$4:$A$13,0)),0)),""))</f>
        <v/>
      </c>
      <c r="N113" s="15" t="str">
        <f aca="false">IF(J113="","",IF(J113&gt;0,"Win",IF(J113&lt;0,"Loss","Even")))</f>
        <v/>
      </c>
    </row>
    <row r="114" customFormat="false" ht="15" hidden="false" customHeight="false" outlineLevel="0" collapsed="false">
      <c r="A114" s="12"/>
      <c r="B114" s="12"/>
      <c r="C114" s="12"/>
      <c r="D114" s="13"/>
      <c r="E114" s="14"/>
      <c r="F114" s="13"/>
      <c r="G114" s="14"/>
      <c r="H114" s="15" t="str">
        <f aca="false">IF(E114="","",IF(G114&lt;&gt;"","Sold","Holding"))</f>
        <v/>
      </c>
      <c r="I114" s="16" t="str">
        <f aca="false">IF(OR(E114="",G114=""),"",G114*IFERROR(INDEX('Site Fees'!$B$4:$B$13,MATCH(C114,'Site Fees'!$A$4:$A$13,0)),0))</f>
        <v/>
      </c>
      <c r="J114" s="17" t="str">
        <f aca="false">IF(OR(E114="",G114=""),"",G114-I114-E114)</f>
        <v/>
      </c>
      <c r="K114" s="18" t="str">
        <f aca="false">IF(J114="","",IF(E114=0,"",J114/E114))</f>
        <v/>
      </c>
      <c r="L114" s="19" t="str">
        <f aca="true">IF(OR(D114="",E114=""),"",IF(G114&lt;&gt;"",IF(F114="","",F114-D114),TODAY()-D114))</f>
        <v/>
      </c>
      <c r="M114" s="16" t="str">
        <f aca="false">IF(OR(E114="",G114&lt;&gt;""),"",IFERROR(E114/(1-IFERROR(INDEX('Site Fees'!$B$4:$B$13,MATCH(C114,'Site Fees'!$A$4:$A$13,0)),0)),""))</f>
        <v/>
      </c>
      <c r="N114" s="15" t="str">
        <f aca="false">IF(J114="","",IF(J114&gt;0,"Win",IF(J114&lt;0,"Loss","Even")))</f>
        <v/>
      </c>
    </row>
    <row r="115" customFormat="false" ht="15" hidden="false" customHeight="false" outlineLevel="0" collapsed="false">
      <c r="A115" s="12"/>
      <c r="B115" s="12"/>
      <c r="C115" s="12"/>
      <c r="D115" s="13"/>
      <c r="E115" s="14"/>
      <c r="F115" s="13"/>
      <c r="G115" s="14"/>
      <c r="H115" s="15" t="str">
        <f aca="false">IF(E115="","",IF(G115&lt;&gt;"","Sold","Holding"))</f>
        <v/>
      </c>
      <c r="I115" s="16" t="str">
        <f aca="false">IF(OR(E115="",G115=""),"",G115*IFERROR(INDEX('Site Fees'!$B$4:$B$13,MATCH(C115,'Site Fees'!$A$4:$A$13,0)),0))</f>
        <v/>
      </c>
      <c r="J115" s="17" t="str">
        <f aca="false">IF(OR(E115="",G115=""),"",G115-I115-E115)</f>
        <v/>
      </c>
      <c r="K115" s="18" t="str">
        <f aca="false">IF(J115="","",IF(E115=0,"",J115/E115))</f>
        <v/>
      </c>
      <c r="L115" s="19" t="str">
        <f aca="true">IF(OR(D115="",E115=""),"",IF(G115&lt;&gt;"",IF(F115="","",F115-D115),TODAY()-D115))</f>
        <v/>
      </c>
      <c r="M115" s="16" t="str">
        <f aca="false">IF(OR(E115="",G115&lt;&gt;""),"",IFERROR(E115/(1-IFERROR(INDEX('Site Fees'!$B$4:$B$13,MATCH(C115,'Site Fees'!$A$4:$A$13,0)),0)),""))</f>
        <v/>
      </c>
      <c r="N115" s="15" t="str">
        <f aca="false">IF(J115="","",IF(J115&gt;0,"Win",IF(J115&lt;0,"Loss","Even")))</f>
        <v/>
      </c>
    </row>
    <row r="116" customFormat="false" ht="15" hidden="false" customHeight="false" outlineLevel="0" collapsed="false">
      <c r="A116" s="12"/>
      <c r="B116" s="12"/>
      <c r="C116" s="12"/>
      <c r="D116" s="13"/>
      <c r="E116" s="14"/>
      <c r="F116" s="13"/>
      <c r="G116" s="14"/>
      <c r="H116" s="15" t="str">
        <f aca="false">IF(E116="","",IF(G116&lt;&gt;"","Sold","Holding"))</f>
        <v/>
      </c>
      <c r="I116" s="16" t="str">
        <f aca="false">IF(OR(E116="",G116=""),"",G116*IFERROR(INDEX('Site Fees'!$B$4:$B$13,MATCH(C116,'Site Fees'!$A$4:$A$13,0)),0))</f>
        <v/>
      </c>
      <c r="J116" s="17" t="str">
        <f aca="false">IF(OR(E116="",G116=""),"",G116-I116-E116)</f>
        <v/>
      </c>
      <c r="K116" s="18" t="str">
        <f aca="false">IF(J116="","",IF(E116=0,"",J116/E116))</f>
        <v/>
      </c>
      <c r="L116" s="19" t="str">
        <f aca="true">IF(OR(D116="",E116=""),"",IF(G116&lt;&gt;"",IF(F116="","",F116-D116),TODAY()-D116))</f>
        <v/>
      </c>
      <c r="M116" s="16" t="str">
        <f aca="false">IF(OR(E116="",G116&lt;&gt;""),"",IFERROR(E116/(1-IFERROR(INDEX('Site Fees'!$B$4:$B$13,MATCH(C116,'Site Fees'!$A$4:$A$13,0)),0)),""))</f>
        <v/>
      </c>
      <c r="N116" s="15" t="str">
        <f aca="false">IF(J116="","",IF(J116&gt;0,"Win",IF(J116&lt;0,"Loss","Even")))</f>
        <v/>
      </c>
    </row>
    <row r="117" customFormat="false" ht="15" hidden="false" customHeight="false" outlineLevel="0" collapsed="false">
      <c r="A117" s="12"/>
      <c r="B117" s="12"/>
      <c r="C117" s="12"/>
      <c r="D117" s="13"/>
      <c r="E117" s="14"/>
      <c r="F117" s="13"/>
      <c r="G117" s="14"/>
      <c r="H117" s="15" t="str">
        <f aca="false">IF(E117="","",IF(G117&lt;&gt;"","Sold","Holding"))</f>
        <v/>
      </c>
      <c r="I117" s="16" t="str">
        <f aca="false">IF(OR(E117="",G117=""),"",G117*IFERROR(INDEX('Site Fees'!$B$4:$B$13,MATCH(C117,'Site Fees'!$A$4:$A$13,0)),0))</f>
        <v/>
      </c>
      <c r="J117" s="17" t="str">
        <f aca="false">IF(OR(E117="",G117=""),"",G117-I117-E117)</f>
        <v/>
      </c>
      <c r="K117" s="18" t="str">
        <f aca="false">IF(J117="","",IF(E117=0,"",J117/E117))</f>
        <v/>
      </c>
      <c r="L117" s="19" t="str">
        <f aca="true">IF(OR(D117="",E117=""),"",IF(G117&lt;&gt;"",IF(F117="","",F117-D117),TODAY()-D117))</f>
        <v/>
      </c>
      <c r="M117" s="16" t="str">
        <f aca="false">IF(OR(E117="",G117&lt;&gt;""),"",IFERROR(E117/(1-IFERROR(INDEX('Site Fees'!$B$4:$B$13,MATCH(C117,'Site Fees'!$A$4:$A$13,0)),0)),""))</f>
        <v/>
      </c>
      <c r="N117" s="15" t="str">
        <f aca="false">IF(J117="","",IF(J117&gt;0,"Win",IF(J117&lt;0,"Loss","Even")))</f>
        <v/>
      </c>
    </row>
    <row r="118" customFormat="false" ht="15" hidden="false" customHeight="false" outlineLevel="0" collapsed="false">
      <c r="A118" s="12"/>
      <c r="B118" s="12"/>
      <c r="C118" s="12"/>
      <c r="D118" s="13"/>
      <c r="E118" s="14"/>
      <c r="F118" s="13"/>
      <c r="G118" s="14"/>
      <c r="H118" s="15" t="str">
        <f aca="false">IF(E118="","",IF(G118&lt;&gt;"","Sold","Holding"))</f>
        <v/>
      </c>
      <c r="I118" s="16" t="str">
        <f aca="false">IF(OR(E118="",G118=""),"",G118*IFERROR(INDEX('Site Fees'!$B$4:$B$13,MATCH(C118,'Site Fees'!$A$4:$A$13,0)),0))</f>
        <v/>
      </c>
      <c r="J118" s="17" t="str">
        <f aca="false">IF(OR(E118="",G118=""),"",G118-I118-E118)</f>
        <v/>
      </c>
      <c r="K118" s="18" t="str">
        <f aca="false">IF(J118="","",IF(E118=0,"",J118/E118))</f>
        <v/>
      </c>
      <c r="L118" s="19" t="str">
        <f aca="true">IF(OR(D118="",E118=""),"",IF(G118&lt;&gt;"",IF(F118="","",F118-D118),TODAY()-D118))</f>
        <v/>
      </c>
      <c r="M118" s="16" t="str">
        <f aca="false">IF(OR(E118="",G118&lt;&gt;""),"",IFERROR(E118/(1-IFERROR(INDEX('Site Fees'!$B$4:$B$13,MATCH(C118,'Site Fees'!$A$4:$A$13,0)),0)),""))</f>
        <v/>
      </c>
      <c r="N118" s="15" t="str">
        <f aca="false">IF(J118="","",IF(J118&gt;0,"Win",IF(J118&lt;0,"Loss","Even")))</f>
        <v/>
      </c>
    </row>
    <row r="119" customFormat="false" ht="15" hidden="false" customHeight="false" outlineLevel="0" collapsed="false">
      <c r="A119" s="12"/>
      <c r="B119" s="12"/>
      <c r="C119" s="12"/>
      <c r="D119" s="13"/>
      <c r="E119" s="14"/>
      <c r="F119" s="13"/>
      <c r="G119" s="14"/>
      <c r="H119" s="15" t="str">
        <f aca="false">IF(E119="","",IF(G119&lt;&gt;"","Sold","Holding"))</f>
        <v/>
      </c>
      <c r="I119" s="16" t="str">
        <f aca="false">IF(OR(E119="",G119=""),"",G119*IFERROR(INDEX('Site Fees'!$B$4:$B$13,MATCH(C119,'Site Fees'!$A$4:$A$13,0)),0))</f>
        <v/>
      </c>
      <c r="J119" s="17" t="str">
        <f aca="false">IF(OR(E119="",G119=""),"",G119-I119-E119)</f>
        <v/>
      </c>
      <c r="K119" s="18" t="str">
        <f aca="false">IF(J119="","",IF(E119=0,"",J119/E119))</f>
        <v/>
      </c>
      <c r="L119" s="19" t="str">
        <f aca="true">IF(OR(D119="",E119=""),"",IF(G119&lt;&gt;"",IF(F119="","",F119-D119),TODAY()-D119))</f>
        <v/>
      </c>
      <c r="M119" s="16" t="str">
        <f aca="false">IF(OR(E119="",G119&lt;&gt;""),"",IFERROR(E119/(1-IFERROR(INDEX('Site Fees'!$B$4:$B$13,MATCH(C119,'Site Fees'!$A$4:$A$13,0)),0)),""))</f>
        <v/>
      </c>
      <c r="N119" s="15" t="str">
        <f aca="false">IF(J119="","",IF(J119&gt;0,"Win",IF(J119&lt;0,"Loss","Even")))</f>
        <v/>
      </c>
    </row>
    <row r="120" customFormat="false" ht="15" hidden="false" customHeight="false" outlineLevel="0" collapsed="false">
      <c r="A120" s="12"/>
      <c r="B120" s="12"/>
      <c r="C120" s="12"/>
      <c r="D120" s="13"/>
      <c r="E120" s="14"/>
      <c r="F120" s="13"/>
      <c r="G120" s="14"/>
      <c r="H120" s="15" t="str">
        <f aca="false">IF(E120="","",IF(G120&lt;&gt;"","Sold","Holding"))</f>
        <v/>
      </c>
      <c r="I120" s="16" t="str">
        <f aca="false">IF(OR(E120="",G120=""),"",G120*IFERROR(INDEX('Site Fees'!$B$4:$B$13,MATCH(C120,'Site Fees'!$A$4:$A$13,0)),0))</f>
        <v/>
      </c>
      <c r="J120" s="17" t="str">
        <f aca="false">IF(OR(E120="",G120=""),"",G120-I120-E120)</f>
        <v/>
      </c>
      <c r="K120" s="18" t="str">
        <f aca="false">IF(J120="","",IF(E120=0,"",J120/E120))</f>
        <v/>
      </c>
      <c r="L120" s="19" t="str">
        <f aca="true">IF(OR(D120="",E120=""),"",IF(G120&lt;&gt;"",IF(F120="","",F120-D120),TODAY()-D120))</f>
        <v/>
      </c>
      <c r="M120" s="16" t="str">
        <f aca="false">IF(OR(E120="",G120&lt;&gt;""),"",IFERROR(E120/(1-IFERROR(INDEX('Site Fees'!$B$4:$B$13,MATCH(C120,'Site Fees'!$A$4:$A$13,0)),0)),""))</f>
        <v/>
      </c>
      <c r="N120" s="15" t="str">
        <f aca="false">IF(J120="","",IF(J120&gt;0,"Win",IF(J120&lt;0,"Loss","Even")))</f>
        <v/>
      </c>
    </row>
    <row r="121" customFormat="false" ht="15" hidden="false" customHeight="false" outlineLevel="0" collapsed="false">
      <c r="A121" s="12"/>
      <c r="B121" s="12"/>
      <c r="C121" s="12"/>
      <c r="D121" s="13"/>
      <c r="E121" s="14"/>
      <c r="F121" s="13"/>
      <c r="G121" s="14"/>
      <c r="H121" s="15" t="str">
        <f aca="false">IF(E121="","",IF(G121&lt;&gt;"","Sold","Holding"))</f>
        <v/>
      </c>
      <c r="I121" s="16" t="str">
        <f aca="false">IF(OR(E121="",G121=""),"",G121*IFERROR(INDEX('Site Fees'!$B$4:$B$13,MATCH(C121,'Site Fees'!$A$4:$A$13,0)),0))</f>
        <v/>
      </c>
      <c r="J121" s="17" t="str">
        <f aca="false">IF(OR(E121="",G121=""),"",G121-I121-E121)</f>
        <v/>
      </c>
      <c r="K121" s="18" t="str">
        <f aca="false">IF(J121="","",IF(E121=0,"",J121/E121))</f>
        <v/>
      </c>
      <c r="L121" s="19" t="str">
        <f aca="true">IF(OR(D121="",E121=""),"",IF(G121&lt;&gt;"",IF(F121="","",F121-D121),TODAY()-D121))</f>
        <v/>
      </c>
      <c r="M121" s="16" t="str">
        <f aca="false">IF(OR(E121="",G121&lt;&gt;""),"",IFERROR(E121/(1-IFERROR(INDEX('Site Fees'!$B$4:$B$13,MATCH(C121,'Site Fees'!$A$4:$A$13,0)),0)),""))</f>
        <v/>
      </c>
      <c r="N121" s="15" t="str">
        <f aca="false">IF(J121="","",IF(J121&gt;0,"Win",IF(J121&lt;0,"Loss","Even")))</f>
        <v/>
      </c>
    </row>
    <row r="122" customFormat="false" ht="15" hidden="false" customHeight="false" outlineLevel="0" collapsed="false">
      <c r="A122" s="12"/>
      <c r="B122" s="12"/>
      <c r="C122" s="12"/>
      <c r="D122" s="13"/>
      <c r="E122" s="14"/>
      <c r="F122" s="13"/>
      <c r="G122" s="14"/>
      <c r="H122" s="15" t="str">
        <f aca="false">IF(E122="","",IF(G122&lt;&gt;"","Sold","Holding"))</f>
        <v/>
      </c>
      <c r="I122" s="16" t="str">
        <f aca="false">IF(OR(E122="",G122=""),"",G122*IFERROR(INDEX('Site Fees'!$B$4:$B$13,MATCH(C122,'Site Fees'!$A$4:$A$13,0)),0))</f>
        <v/>
      </c>
      <c r="J122" s="17" t="str">
        <f aca="false">IF(OR(E122="",G122=""),"",G122-I122-E122)</f>
        <v/>
      </c>
      <c r="K122" s="18" t="str">
        <f aca="false">IF(J122="","",IF(E122=0,"",J122/E122))</f>
        <v/>
      </c>
      <c r="L122" s="19" t="str">
        <f aca="true">IF(OR(D122="",E122=""),"",IF(G122&lt;&gt;"",IF(F122="","",F122-D122),TODAY()-D122))</f>
        <v/>
      </c>
      <c r="M122" s="16" t="str">
        <f aca="false">IF(OR(E122="",G122&lt;&gt;""),"",IFERROR(E122/(1-IFERROR(INDEX('Site Fees'!$B$4:$B$13,MATCH(C122,'Site Fees'!$A$4:$A$13,0)),0)),""))</f>
        <v/>
      </c>
      <c r="N122" s="15" t="str">
        <f aca="false">IF(J122="","",IF(J122&gt;0,"Win",IF(J122&lt;0,"Loss","Even")))</f>
        <v/>
      </c>
    </row>
    <row r="123" customFormat="false" ht="15" hidden="false" customHeight="false" outlineLevel="0" collapsed="false">
      <c r="A123" s="12"/>
      <c r="B123" s="12"/>
      <c r="C123" s="12"/>
      <c r="D123" s="13"/>
      <c r="E123" s="14"/>
      <c r="F123" s="13"/>
      <c r="G123" s="14"/>
      <c r="H123" s="15" t="str">
        <f aca="false">IF(E123="","",IF(G123&lt;&gt;"","Sold","Holding"))</f>
        <v/>
      </c>
      <c r="I123" s="16" t="str">
        <f aca="false">IF(OR(E123="",G123=""),"",G123*IFERROR(INDEX('Site Fees'!$B$4:$B$13,MATCH(C123,'Site Fees'!$A$4:$A$13,0)),0))</f>
        <v/>
      </c>
      <c r="J123" s="17" t="str">
        <f aca="false">IF(OR(E123="",G123=""),"",G123-I123-E123)</f>
        <v/>
      </c>
      <c r="K123" s="18" t="str">
        <f aca="false">IF(J123="","",IF(E123=0,"",J123/E123))</f>
        <v/>
      </c>
      <c r="L123" s="19" t="str">
        <f aca="true">IF(OR(D123="",E123=""),"",IF(G123&lt;&gt;"",IF(F123="","",F123-D123),TODAY()-D123))</f>
        <v/>
      </c>
      <c r="M123" s="16" t="str">
        <f aca="false">IF(OR(E123="",G123&lt;&gt;""),"",IFERROR(E123/(1-IFERROR(INDEX('Site Fees'!$B$4:$B$13,MATCH(C123,'Site Fees'!$A$4:$A$13,0)),0)),""))</f>
        <v/>
      </c>
      <c r="N123" s="15" t="str">
        <f aca="false">IF(J123="","",IF(J123&gt;0,"Win",IF(J123&lt;0,"Loss","Even")))</f>
        <v/>
      </c>
    </row>
    <row r="124" customFormat="false" ht="15" hidden="false" customHeight="false" outlineLevel="0" collapsed="false">
      <c r="A124" s="12"/>
      <c r="B124" s="12"/>
      <c r="C124" s="12"/>
      <c r="D124" s="13"/>
      <c r="E124" s="14"/>
      <c r="F124" s="13"/>
      <c r="G124" s="14"/>
      <c r="H124" s="15" t="str">
        <f aca="false">IF(E124="","",IF(G124&lt;&gt;"","Sold","Holding"))</f>
        <v/>
      </c>
      <c r="I124" s="16" t="str">
        <f aca="false">IF(OR(E124="",G124=""),"",G124*IFERROR(INDEX('Site Fees'!$B$4:$B$13,MATCH(C124,'Site Fees'!$A$4:$A$13,0)),0))</f>
        <v/>
      </c>
      <c r="J124" s="17" t="str">
        <f aca="false">IF(OR(E124="",G124=""),"",G124-I124-E124)</f>
        <v/>
      </c>
      <c r="K124" s="18" t="str">
        <f aca="false">IF(J124="","",IF(E124=0,"",J124/E124))</f>
        <v/>
      </c>
      <c r="L124" s="19" t="str">
        <f aca="true">IF(OR(D124="",E124=""),"",IF(G124&lt;&gt;"",IF(F124="","",F124-D124),TODAY()-D124))</f>
        <v/>
      </c>
      <c r="M124" s="16" t="str">
        <f aca="false">IF(OR(E124="",G124&lt;&gt;""),"",IFERROR(E124/(1-IFERROR(INDEX('Site Fees'!$B$4:$B$13,MATCH(C124,'Site Fees'!$A$4:$A$13,0)),0)),""))</f>
        <v/>
      </c>
      <c r="N124" s="15" t="str">
        <f aca="false">IF(J124="","",IF(J124&gt;0,"Win",IF(J124&lt;0,"Loss","Even")))</f>
        <v/>
      </c>
    </row>
    <row r="125" customFormat="false" ht="15" hidden="false" customHeight="false" outlineLevel="0" collapsed="false">
      <c r="A125" s="12"/>
      <c r="B125" s="12"/>
      <c r="C125" s="12"/>
      <c r="D125" s="13"/>
      <c r="E125" s="14"/>
      <c r="F125" s="13"/>
      <c r="G125" s="14"/>
      <c r="H125" s="15" t="str">
        <f aca="false">IF(E125="","",IF(G125&lt;&gt;"","Sold","Holding"))</f>
        <v/>
      </c>
      <c r="I125" s="16" t="str">
        <f aca="false">IF(OR(E125="",G125=""),"",G125*IFERROR(INDEX('Site Fees'!$B$4:$B$13,MATCH(C125,'Site Fees'!$A$4:$A$13,0)),0))</f>
        <v/>
      </c>
      <c r="J125" s="17" t="str">
        <f aca="false">IF(OR(E125="",G125=""),"",G125-I125-E125)</f>
        <v/>
      </c>
      <c r="K125" s="18" t="str">
        <f aca="false">IF(J125="","",IF(E125=0,"",J125/E125))</f>
        <v/>
      </c>
      <c r="L125" s="19" t="str">
        <f aca="true">IF(OR(D125="",E125=""),"",IF(G125&lt;&gt;"",IF(F125="","",F125-D125),TODAY()-D125))</f>
        <v/>
      </c>
      <c r="M125" s="16" t="str">
        <f aca="false">IF(OR(E125="",G125&lt;&gt;""),"",IFERROR(E125/(1-IFERROR(INDEX('Site Fees'!$B$4:$B$13,MATCH(C125,'Site Fees'!$A$4:$A$13,0)),0)),""))</f>
        <v/>
      </c>
      <c r="N125" s="15" t="str">
        <f aca="false">IF(J125="","",IF(J125&gt;0,"Win",IF(J125&lt;0,"Loss","Even")))</f>
        <v/>
      </c>
    </row>
    <row r="126" customFormat="false" ht="15" hidden="false" customHeight="false" outlineLevel="0" collapsed="false">
      <c r="A126" s="12"/>
      <c r="B126" s="12"/>
      <c r="C126" s="12"/>
      <c r="D126" s="13"/>
      <c r="E126" s="14"/>
      <c r="F126" s="13"/>
      <c r="G126" s="14"/>
      <c r="H126" s="15" t="str">
        <f aca="false">IF(E126="","",IF(G126&lt;&gt;"","Sold","Holding"))</f>
        <v/>
      </c>
      <c r="I126" s="16" t="str">
        <f aca="false">IF(OR(E126="",G126=""),"",G126*IFERROR(INDEX('Site Fees'!$B$4:$B$13,MATCH(C126,'Site Fees'!$A$4:$A$13,0)),0))</f>
        <v/>
      </c>
      <c r="J126" s="17" t="str">
        <f aca="false">IF(OR(E126="",G126=""),"",G126-I126-E126)</f>
        <v/>
      </c>
      <c r="K126" s="18" t="str">
        <f aca="false">IF(J126="","",IF(E126=0,"",J126/E126))</f>
        <v/>
      </c>
      <c r="L126" s="19" t="str">
        <f aca="true">IF(OR(D126="",E126=""),"",IF(G126&lt;&gt;"",IF(F126="","",F126-D126),TODAY()-D126))</f>
        <v/>
      </c>
      <c r="M126" s="16" t="str">
        <f aca="false">IF(OR(E126="",G126&lt;&gt;""),"",IFERROR(E126/(1-IFERROR(INDEX('Site Fees'!$B$4:$B$13,MATCH(C126,'Site Fees'!$A$4:$A$13,0)),0)),""))</f>
        <v/>
      </c>
      <c r="N126" s="15" t="str">
        <f aca="false">IF(J126="","",IF(J126&gt;0,"Win",IF(J126&lt;0,"Loss","Even")))</f>
        <v/>
      </c>
    </row>
    <row r="127" customFormat="false" ht="15" hidden="false" customHeight="false" outlineLevel="0" collapsed="false">
      <c r="A127" s="12"/>
      <c r="B127" s="12"/>
      <c r="C127" s="12"/>
      <c r="D127" s="13"/>
      <c r="E127" s="14"/>
      <c r="F127" s="13"/>
      <c r="G127" s="14"/>
      <c r="H127" s="15" t="str">
        <f aca="false">IF(E127="","",IF(G127&lt;&gt;"","Sold","Holding"))</f>
        <v/>
      </c>
      <c r="I127" s="16" t="str">
        <f aca="false">IF(OR(E127="",G127=""),"",G127*IFERROR(INDEX('Site Fees'!$B$4:$B$13,MATCH(C127,'Site Fees'!$A$4:$A$13,0)),0))</f>
        <v/>
      </c>
      <c r="J127" s="17" t="str">
        <f aca="false">IF(OR(E127="",G127=""),"",G127-I127-E127)</f>
        <v/>
      </c>
      <c r="K127" s="18" t="str">
        <f aca="false">IF(J127="","",IF(E127=0,"",J127/E127))</f>
        <v/>
      </c>
      <c r="L127" s="19" t="str">
        <f aca="true">IF(OR(D127="",E127=""),"",IF(G127&lt;&gt;"",IF(F127="","",F127-D127),TODAY()-D127))</f>
        <v/>
      </c>
      <c r="M127" s="16" t="str">
        <f aca="false">IF(OR(E127="",G127&lt;&gt;""),"",IFERROR(E127/(1-IFERROR(INDEX('Site Fees'!$B$4:$B$13,MATCH(C127,'Site Fees'!$A$4:$A$13,0)),0)),""))</f>
        <v/>
      </c>
      <c r="N127" s="15" t="str">
        <f aca="false">IF(J127="","",IF(J127&gt;0,"Win",IF(J127&lt;0,"Loss","Even")))</f>
        <v/>
      </c>
    </row>
    <row r="128" customFormat="false" ht="15" hidden="false" customHeight="false" outlineLevel="0" collapsed="false">
      <c r="A128" s="12"/>
      <c r="B128" s="12"/>
      <c r="C128" s="12"/>
      <c r="D128" s="13"/>
      <c r="E128" s="14"/>
      <c r="F128" s="13"/>
      <c r="G128" s="14"/>
      <c r="H128" s="15" t="str">
        <f aca="false">IF(E128="","",IF(G128&lt;&gt;"","Sold","Holding"))</f>
        <v/>
      </c>
      <c r="I128" s="16" t="str">
        <f aca="false">IF(OR(E128="",G128=""),"",G128*IFERROR(INDEX('Site Fees'!$B$4:$B$13,MATCH(C128,'Site Fees'!$A$4:$A$13,0)),0))</f>
        <v/>
      </c>
      <c r="J128" s="17" t="str">
        <f aca="false">IF(OR(E128="",G128=""),"",G128-I128-E128)</f>
        <v/>
      </c>
      <c r="K128" s="18" t="str">
        <f aca="false">IF(J128="","",IF(E128=0,"",J128/E128))</f>
        <v/>
      </c>
      <c r="L128" s="19" t="str">
        <f aca="true">IF(OR(D128="",E128=""),"",IF(G128&lt;&gt;"",IF(F128="","",F128-D128),TODAY()-D128))</f>
        <v/>
      </c>
      <c r="M128" s="16" t="str">
        <f aca="false">IF(OR(E128="",G128&lt;&gt;""),"",IFERROR(E128/(1-IFERROR(INDEX('Site Fees'!$B$4:$B$13,MATCH(C128,'Site Fees'!$A$4:$A$13,0)),0)),""))</f>
        <v/>
      </c>
      <c r="N128" s="15" t="str">
        <f aca="false">IF(J128="","",IF(J128&gt;0,"Win",IF(J128&lt;0,"Loss","Even")))</f>
        <v/>
      </c>
    </row>
    <row r="129" customFormat="false" ht="15" hidden="false" customHeight="false" outlineLevel="0" collapsed="false">
      <c r="A129" s="12"/>
      <c r="B129" s="12"/>
      <c r="C129" s="12"/>
      <c r="D129" s="13"/>
      <c r="E129" s="14"/>
      <c r="F129" s="13"/>
      <c r="G129" s="14"/>
      <c r="H129" s="15" t="str">
        <f aca="false">IF(E129="","",IF(G129&lt;&gt;"","Sold","Holding"))</f>
        <v/>
      </c>
      <c r="I129" s="16" t="str">
        <f aca="false">IF(OR(E129="",G129=""),"",G129*IFERROR(INDEX('Site Fees'!$B$4:$B$13,MATCH(C129,'Site Fees'!$A$4:$A$13,0)),0))</f>
        <v/>
      </c>
      <c r="J129" s="17" t="str">
        <f aca="false">IF(OR(E129="",G129=""),"",G129-I129-E129)</f>
        <v/>
      </c>
      <c r="K129" s="18" t="str">
        <f aca="false">IF(J129="","",IF(E129=0,"",J129/E129))</f>
        <v/>
      </c>
      <c r="L129" s="19" t="str">
        <f aca="true">IF(OR(D129="",E129=""),"",IF(G129&lt;&gt;"",IF(F129="","",F129-D129),TODAY()-D129))</f>
        <v/>
      </c>
      <c r="M129" s="16" t="str">
        <f aca="false">IF(OR(E129="",G129&lt;&gt;""),"",IFERROR(E129/(1-IFERROR(INDEX('Site Fees'!$B$4:$B$13,MATCH(C129,'Site Fees'!$A$4:$A$13,0)),0)),""))</f>
        <v/>
      </c>
      <c r="N129" s="15" t="str">
        <f aca="false">IF(J129="","",IF(J129&gt;0,"Win",IF(J129&lt;0,"Loss","Even")))</f>
        <v/>
      </c>
    </row>
    <row r="130" customFormat="false" ht="15" hidden="false" customHeight="false" outlineLevel="0" collapsed="false">
      <c r="A130" s="12"/>
      <c r="B130" s="12"/>
      <c r="C130" s="12"/>
      <c r="D130" s="13"/>
      <c r="E130" s="14"/>
      <c r="F130" s="13"/>
      <c r="G130" s="14"/>
      <c r="H130" s="15" t="str">
        <f aca="false">IF(E130="","",IF(G130&lt;&gt;"","Sold","Holding"))</f>
        <v/>
      </c>
      <c r="I130" s="16" t="str">
        <f aca="false">IF(OR(E130="",G130=""),"",G130*IFERROR(INDEX('Site Fees'!$B$4:$B$13,MATCH(C130,'Site Fees'!$A$4:$A$13,0)),0))</f>
        <v/>
      </c>
      <c r="J130" s="17" t="str">
        <f aca="false">IF(OR(E130="",G130=""),"",G130-I130-E130)</f>
        <v/>
      </c>
      <c r="K130" s="18" t="str">
        <f aca="false">IF(J130="","",IF(E130=0,"",J130/E130))</f>
        <v/>
      </c>
      <c r="L130" s="19" t="str">
        <f aca="true">IF(OR(D130="",E130=""),"",IF(G130&lt;&gt;"",IF(F130="","",F130-D130),TODAY()-D130))</f>
        <v/>
      </c>
      <c r="M130" s="16" t="str">
        <f aca="false">IF(OR(E130="",G130&lt;&gt;""),"",IFERROR(E130/(1-IFERROR(INDEX('Site Fees'!$B$4:$B$13,MATCH(C130,'Site Fees'!$A$4:$A$13,0)),0)),""))</f>
        <v/>
      </c>
      <c r="N130" s="15" t="str">
        <f aca="false">IF(J130="","",IF(J130&gt;0,"Win",IF(J130&lt;0,"Loss","Even")))</f>
        <v/>
      </c>
    </row>
    <row r="131" customFormat="false" ht="15" hidden="false" customHeight="false" outlineLevel="0" collapsed="false">
      <c r="A131" s="12"/>
      <c r="B131" s="12"/>
      <c r="C131" s="12"/>
      <c r="D131" s="13"/>
      <c r="E131" s="14"/>
      <c r="F131" s="13"/>
      <c r="G131" s="14"/>
      <c r="H131" s="15" t="str">
        <f aca="false">IF(E131="","",IF(G131&lt;&gt;"","Sold","Holding"))</f>
        <v/>
      </c>
      <c r="I131" s="16" t="str">
        <f aca="false">IF(OR(E131="",G131=""),"",G131*IFERROR(INDEX('Site Fees'!$B$4:$B$13,MATCH(C131,'Site Fees'!$A$4:$A$13,0)),0))</f>
        <v/>
      </c>
      <c r="J131" s="17" t="str">
        <f aca="false">IF(OR(E131="",G131=""),"",G131-I131-E131)</f>
        <v/>
      </c>
      <c r="K131" s="18" t="str">
        <f aca="false">IF(J131="","",IF(E131=0,"",J131/E131))</f>
        <v/>
      </c>
      <c r="L131" s="19" t="str">
        <f aca="true">IF(OR(D131="",E131=""),"",IF(G131&lt;&gt;"",IF(F131="","",F131-D131),TODAY()-D131))</f>
        <v/>
      </c>
      <c r="M131" s="16" t="str">
        <f aca="false">IF(OR(E131="",G131&lt;&gt;""),"",IFERROR(E131/(1-IFERROR(INDEX('Site Fees'!$B$4:$B$13,MATCH(C131,'Site Fees'!$A$4:$A$13,0)),0)),""))</f>
        <v/>
      </c>
      <c r="N131" s="15" t="str">
        <f aca="false">IF(J131="","",IF(J131&gt;0,"Win",IF(J131&lt;0,"Loss","Even")))</f>
        <v/>
      </c>
    </row>
    <row r="132" customFormat="false" ht="15" hidden="false" customHeight="false" outlineLevel="0" collapsed="false">
      <c r="A132" s="12"/>
      <c r="B132" s="12"/>
      <c r="C132" s="12"/>
      <c r="D132" s="13"/>
      <c r="E132" s="14"/>
      <c r="F132" s="13"/>
      <c r="G132" s="14"/>
      <c r="H132" s="15" t="str">
        <f aca="false">IF(E132="","",IF(G132&lt;&gt;"","Sold","Holding"))</f>
        <v/>
      </c>
      <c r="I132" s="16" t="str">
        <f aca="false">IF(OR(E132="",G132=""),"",G132*IFERROR(INDEX('Site Fees'!$B$4:$B$13,MATCH(C132,'Site Fees'!$A$4:$A$13,0)),0))</f>
        <v/>
      </c>
      <c r="J132" s="17" t="str">
        <f aca="false">IF(OR(E132="",G132=""),"",G132-I132-E132)</f>
        <v/>
      </c>
      <c r="K132" s="18" t="str">
        <f aca="false">IF(J132="","",IF(E132=0,"",J132/E132))</f>
        <v/>
      </c>
      <c r="L132" s="19" t="str">
        <f aca="true">IF(OR(D132="",E132=""),"",IF(G132&lt;&gt;"",IF(F132="","",F132-D132),TODAY()-D132))</f>
        <v/>
      </c>
      <c r="M132" s="16" t="str">
        <f aca="false">IF(OR(E132="",G132&lt;&gt;""),"",IFERROR(E132/(1-IFERROR(INDEX('Site Fees'!$B$4:$B$13,MATCH(C132,'Site Fees'!$A$4:$A$13,0)),0)),""))</f>
        <v/>
      </c>
      <c r="N132" s="15" t="str">
        <f aca="false">IF(J132="","",IF(J132&gt;0,"Win",IF(J132&lt;0,"Loss","Even")))</f>
        <v/>
      </c>
    </row>
    <row r="133" customFormat="false" ht="15" hidden="false" customHeight="false" outlineLevel="0" collapsed="false">
      <c r="A133" s="12"/>
      <c r="B133" s="12"/>
      <c r="C133" s="12"/>
      <c r="D133" s="13"/>
      <c r="E133" s="14"/>
      <c r="F133" s="13"/>
      <c r="G133" s="14"/>
      <c r="H133" s="15" t="str">
        <f aca="false">IF(E133="","",IF(G133&lt;&gt;"","Sold","Holding"))</f>
        <v/>
      </c>
      <c r="I133" s="16" t="str">
        <f aca="false">IF(OR(E133="",G133=""),"",G133*IFERROR(INDEX('Site Fees'!$B$4:$B$13,MATCH(C133,'Site Fees'!$A$4:$A$13,0)),0))</f>
        <v/>
      </c>
      <c r="J133" s="17" t="str">
        <f aca="false">IF(OR(E133="",G133=""),"",G133-I133-E133)</f>
        <v/>
      </c>
      <c r="K133" s="18" t="str">
        <f aca="false">IF(J133="","",IF(E133=0,"",J133/E133))</f>
        <v/>
      </c>
      <c r="L133" s="19" t="str">
        <f aca="true">IF(OR(D133="",E133=""),"",IF(G133&lt;&gt;"",IF(F133="","",F133-D133),TODAY()-D133))</f>
        <v/>
      </c>
      <c r="M133" s="16" t="str">
        <f aca="false">IF(OR(E133="",G133&lt;&gt;""),"",IFERROR(E133/(1-IFERROR(INDEX('Site Fees'!$B$4:$B$13,MATCH(C133,'Site Fees'!$A$4:$A$13,0)),0)),""))</f>
        <v/>
      </c>
      <c r="N133" s="15" t="str">
        <f aca="false">IF(J133="","",IF(J133&gt;0,"Win",IF(J133&lt;0,"Loss","Even")))</f>
        <v/>
      </c>
    </row>
    <row r="134" customFormat="false" ht="15" hidden="false" customHeight="false" outlineLevel="0" collapsed="false">
      <c r="A134" s="12"/>
      <c r="B134" s="12"/>
      <c r="C134" s="12"/>
      <c r="D134" s="13"/>
      <c r="E134" s="14"/>
      <c r="F134" s="13"/>
      <c r="G134" s="14"/>
      <c r="H134" s="15" t="str">
        <f aca="false">IF(E134="","",IF(G134&lt;&gt;"","Sold","Holding"))</f>
        <v/>
      </c>
      <c r="I134" s="16" t="str">
        <f aca="false">IF(OR(E134="",G134=""),"",G134*IFERROR(INDEX('Site Fees'!$B$4:$B$13,MATCH(C134,'Site Fees'!$A$4:$A$13,0)),0))</f>
        <v/>
      </c>
      <c r="J134" s="17" t="str">
        <f aca="false">IF(OR(E134="",G134=""),"",G134-I134-E134)</f>
        <v/>
      </c>
      <c r="K134" s="18" t="str">
        <f aca="false">IF(J134="","",IF(E134=0,"",J134/E134))</f>
        <v/>
      </c>
      <c r="L134" s="19" t="str">
        <f aca="true">IF(OR(D134="",E134=""),"",IF(G134&lt;&gt;"",IF(F134="","",F134-D134),TODAY()-D134))</f>
        <v/>
      </c>
      <c r="M134" s="16" t="str">
        <f aca="false">IF(OR(E134="",G134&lt;&gt;""),"",IFERROR(E134/(1-IFERROR(INDEX('Site Fees'!$B$4:$B$13,MATCH(C134,'Site Fees'!$A$4:$A$13,0)),0)),""))</f>
        <v/>
      </c>
      <c r="N134" s="15" t="str">
        <f aca="false">IF(J134="","",IF(J134&gt;0,"Win",IF(J134&lt;0,"Loss","Even")))</f>
        <v/>
      </c>
    </row>
    <row r="135" customFormat="false" ht="15" hidden="false" customHeight="false" outlineLevel="0" collapsed="false">
      <c r="A135" s="12"/>
      <c r="B135" s="12"/>
      <c r="C135" s="12"/>
      <c r="D135" s="13"/>
      <c r="E135" s="14"/>
      <c r="F135" s="13"/>
      <c r="G135" s="14"/>
      <c r="H135" s="15" t="str">
        <f aca="false">IF(E135="","",IF(G135&lt;&gt;"","Sold","Holding"))</f>
        <v/>
      </c>
      <c r="I135" s="16" t="str">
        <f aca="false">IF(OR(E135="",G135=""),"",G135*IFERROR(INDEX('Site Fees'!$B$4:$B$13,MATCH(C135,'Site Fees'!$A$4:$A$13,0)),0))</f>
        <v/>
      </c>
      <c r="J135" s="17" t="str">
        <f aca="false">IF(OR(E135="",G135=""),"",G135-I135-E135)</f>
        <v/>
      </c>
      <c r="K135" s="18" t="str">
        <f aca="false">IF(J135="","",IF(E135=0,"",J135/E135))</f>
        <v/>
      </c>
      <c r="L135" s="19" t="str">
        <f aca="true">IF(OR(D135="",E135=""),"",IF(G135&lt;&gt;"",IF(F135="","",F135-D135),TODAY()-D135))</f>
        <v/>
      </c>
      <c r="M135" s="16" t="str">
        <f aca="false">IF(OR(E135="",G135&lt;&gt;""),"",IFERROR(E135/(1-IFERROR(INDEX('Site Fees'!$B$4:$B$13,MATCH(C135,'Site Fees'!$A$4:$A$13,0)),0)),""))</f>
        <v/>
      </c>
      <c r="N135" s="15" t="str">
        <f aca="false">IF(J135="","",IF(J135&gt;0,"Win",IF(J135&lt;0,"Loss","Even")))</f>
        <v/>
      </c>
    </row>
    <row r="136" customFormat="false" ht="15" hidden="false" customHeight="false" outlineLevel="0" collapsed="false">
      <c r="A136" s="12"/>
      <c r="B136" s="12"/>
      <c r="C136" s="12"/>
      <c r="D136" s="13"/>
      <c r="E136" s="14"/>
      <c r="F136" s="13"/>
      <c r="G136" s="14"/>
      <c r="H136" s="15" t="str">
        <f aca="false">IF(E136="","",IF(G136&lt;&gt;"","Sold","Holding"))</f>
        <v/>
      </c>
      <c r="I136" s="16" t="str">
        <f aca="false">IF(OR(E136="",G136=""),"",G136*IFERROR(INDEX('Site Fees'!$B$4:$B$13,MATCH(C136,'Site Fees'!$A$4:$A$13,0)),0))</f>
        <v/>
      </c>
      <c r="J136" s="17" t="str">
        <f aca="false">IF(OR(E136="",G136=""),"",G136-I136-E136)</f>
        <v/>
      </c>
      <c r="K136" s="18" t="str">
        <f aca="false">IF(J136="","",IF(E136=0,"",J136/E136))</f>
        <v/>
      </c>
      <c r="L136" s="19" t="str">
        <f aca="true">IF(OR(D136="",E136=""),"",IF(G136&lt;&gt;"",IF(F136="","",F136-D136),TODAY()-D136))</f>
        <v/>
      </c>
      <c r="M136" s="16" t="str">
        <f aca="false">IF(OR(E136="",G136&lt;&gt;""),"",IFERROR(E136/(1-IFERROR(INDEX('Site Fees'!$B$4:$B$13,MATCH(C136,'Site Fees'!$A$4:$A$13,0)),0)),""))</f>
        <v/>
      </c>
      <c r="N136" s="15" t="str">
        <f aca="false">IF(J136="","",IF(J136&gt;0,"Win",IF(J136&lt;0,"Loss","Even")))</f>
        <v/>
      </c>
    </row>
    <row r="137" customFormat="false" ht="15" hidden="false" customHeight="false" outlineLevel="0" collapsed="false">
      <c r="A137" s="12"/>
      <c r="B137" s="12"/>
      <c r="C137" s="12"/>
      <c r="D137" s="13"/>
      <c r="E137" s="14"/>
      <c r="F137" s="13"/>
      <c r="G137" s="14"/>
      <c r="H137" s="15" t="str">
        <f aca="false">IF(E137="","",IF(G137&lt;&gt;"","Sold","Holding"))</f>
        <v/>
      </c>
      <c r="I137" s="16" t="str">
        <f aca="false">IF(OR(E137="",G137=""),"",G137*IFERROR(INDEX('Site Fees'!$B$4:$B$13,MATCH(C137,'Site Fees'!$A$4:$A$13,0)),0))</f>
        <v/>
      </c>
      <c r="J137" s="17" t="str">
        <f aca="false">IF(OR(E137="",G137=""),"",G137-I137-E137)</f>
        <v/>
      </c>
      <c r="K137" s="18" t="str">
        <f aca="false">IF(J137="","",IF(E137=0,"",J137/E137))</f>
        <v/>
      </c>
      <c r="L137" s="19" t="str">
        <f aca="true">IF(OR(D137="",E137=""),"",IF(G137&lt;&gt;"",IF(F137="","",F137-D137),TODAY()-D137))</f>
        <v/>
      </c>
      <c r="M137" s="16" t="str">
        <f aca="false">IF(OR(E137="",G137&lt;&gt;""),"",IFERROR(E137/(1-IFERROR(INDEX('Site Fees'!$B$4:$B$13,MATCH(C137,'Site Fees'!$A$4:$A$13,0)),0)),""))</f>
        <v/>
      </c>
      <c r="N137" s="15" t="str">
        <f aca="false">IF(J137="","",IF(J137&gt;0,"Win",IF(J137&lt;0,"Loss","Even")))</f>
        <v/>
      </c>
    </row>
    <row r="138" customFormat="false" ht="15" hidden="false" customHeight="false" outlineLevel="0" collapsed="false">
      <c r="A138" s="12"/>
      <c r="B138" s="12"/>
      <c r="C138" s="12"/>
      <c r="D138" s="13"/>
      <c r="E138" s="14"/>
      <c r="F138" s="13"/>
      <c r="G138" s="14"/>
      <c r="H138" s="15" t="str">
        <f aca="false">IF(E138="","",IF(G138&lt;&gt;"","Sold","Holding"))</f>
        <v/>
      </c>
      <c r="I138" s="16" t="str">
        <f aca="false">IF(OR(E138="",G138=""),"",G138*IFERROR(INDEX('Site Fees'!$B$4:$B$13,MATCH(C138,'Site Fees'!$A$4:$A$13,0)),0))</f>
        <v/>
      </c>
      <c r="J138" s="17" t="str">
        <f aca="false">IF(OR(E138="",G138=""),"",G138-I138-E138)</f>
        <v/>
      </c>
      <c r="K138" s="18" t="str">
        <f aca="false">IF(J138="","",IF(E138=0,"",J138/E138))</f>
        <v/>
      </c>
      <c r="L138" s="19" t="str">
        <f aca="true">IF(OR(D138="",E138=""),"",IF(G138&lt;&gt;"",IF(F138="","",F138-D138),TODAY()-D138))</f>
        <v/>
      </c>
      <c r="M138" s="16" t="str">
        <f aca="false">IF(OR(E138="",G138&lt;&gt;""),"",IFERROR(E138/(1-IFERROR(INDEX('Site Fees'!$B$4:$B$13,MATCH(C138,'Site Fees'!$A$4:$A$13,0)),0)),""))</f>
        <v/>
      </c>
      <c r="N138" s="15" t="str">
        <f aca="false">IF(J138="","",IF(J138&gt;0,"Win",IF(J138&lt;0,"Loss","Even")))</f>
        <v/>
      </c>
    </row>
    <row r="139" customFormat="false" ht="15" hidden="false" customHeight="false" outlineLevel="0" collapsed="false">
      <c r="A139" s="12"/>
      <c r="B139" s="12"/>
      <c r="C139" s="12"/>
      <c r="D139" s="13"/>
      <c r="E139" s="14"/>
      <c r="F139" s="13"/>
      <c r="G139" s="14"/>
      <c r="H139" s="15" t="str">
        <f aca="false">IF(E139="","",IF(G139&lt;&gt;"","Sold","Holding"))</f>
        <v/>
      </c>
      <c r="I139" s="16" t="str">
        <f aca="false">IF(OR(E139="",G139=""),"",G139*IFERROR(INDEX('Site Fees'!$B$4:$B$13,MATCH(C139,'Site Fees'!$A$4:$A$13,0)),0))</f>
        <v/>
      </c>
      <c r="J139" s="17" t="str">
        <f aca="false">IF(OR(E139="",G139=""),"",G139-I139-E139)</f>
        <v/>
      </c>
      <c r="K139" s="18" t="str">
        <f aca="false">IF(J139="","",IF(E139=0,"",J139/E139))</f>
        <v/>
      </c>
      <c r="L139" s="19" t="str">
        <f aca="true">IF(OR(D139="",E139=""),"",IF(G139&lt;&gt;"",IF(F139="","",F139-D139),TODAY()-D139))</f>
        <v/>
      </c>
      <c r="M139" s="16" t="str">
        <f aca="false">IF(OR(E139="",G139&lt;&gt;""),"",IFERROR(E139/(1-IFERROR(INDEX('Site Fees'!$B$4:$B$13,MATCH(C139,'Site Fees'!$A$4:$A$13,0)),0)),""))</f>
        <v/>
      </c>
      <c r="N139" s="15" t="str">
        <f aca="false">IF(J139="","",IF(J139&gt;0,"Win",IF(J139&lt;0,"Loss","Even")))</f>
        <v/>
      </c>
    </row>
    <row r="140" customFormat="false" ht="15" hidden="false" customHeight="false" outlineLevel="0" collapsed="false">
      <c r="A140" s="12"/>
      <c r="B140" s="12"/>
      <c r="C140" s="12"/>
      <c r="D140" s="13"/>
      <c r="E140" s="14"/>
      <c r="F140" s="13"/>
      <c r="G140" s="14"/>
      <c r="H140" s="15" t="str">
        <f aca="false">IF(E140="","",IF(G140&lt;&gt;"","Sold","Holding"))</f>
        <v/>
      </c>
      <c r="I140" s="16" t="str">
        <f aca="false">IF(OR(E140="",G140=""),"",G140*IFERROR(INDEX('Site Fees'!$B$4:$B$13,MATCH(C140,'Site Fees'!$A$4:$A$13,0)),0))</f>
        <v/>
      </c>
      <c r="J140" s="17" t="str">
        <f aca="false">IF(OR(E140="",G140=""),"",G140-I140-E140)</f>
        <v/>
      </c>
      <c r="K140" s="18" t="str">
        <f aca="false">IF(J140="","",IF(E140=0,"",J140/E140))</f>
        <v/>
      </c>
      <c r="L140" s="19" t="str">
        <f aca="true">IF(OR(D140="",E140=""),"",IF(G140&lt;&gt;"",IF(F140="","",F140-D140),TODAY()-D140))</f>
        <v/>
      </c>
      <c r="M140" s="16" t="str">
        <f aca="false">IF(OR(E140="",G140&lt;&gt;""),"",IFERROR(E140/(1-IFERROR(INDEX('Site Fees'!$B$4:$B$13,MATCH(C140,'Site Fees'!$A$4:$A$13,0)),0)),""))</f>
        <v/>
      </c>
      <c r="N140" s="15" t="str">
        <f aca="false">IF(J140="","",IF(J140&gt;0,"Win",IF(J140&lt;0,"Loss","Even")))</f>
        <v/>
      </c>
    </row>
    <row r="141" customFormat="false" ht="15" hidden="false" customHeight="false" outlineLevel="0" collapsed="false">
      <c r="A141" s="12"/>
      <c r="B141" s="12"/>
      <c r="C141" s="12"/>
      <c r="D141" s="13"/>
      <c r="E141" s="14"/>
      <c r="F141" s="13"/>
      <c r="G141" s="14"/>
      <c r="H141" s="15" t="str">
        <f aca="false">IF(E141="","",IF(G141&lt;&gt;"","Sold","Holding"))</f>
        <v/>
      </c>
      <c r="I141" s="16" t="str">
        <f aca="false">IF(OR(E141="",G141=""),"",G141*IFERROR(INDEX('Site Fees'!$B$4:$B$13,MATCH(C141,'Site Fees'!$A$4:$A$13,0)),0))</f>
        <v/>
      </c>
      <c r="J141" s="17" t="str">
        <f aca="false">IF(OR(E141="",G141=""),"",G141-I141-E141)</f>
        <v/>
      </c>
      <c r="K141" s="18" t="str">
        <f aca="false">IF(J141="","",IF(E141=0,"",J141/E141))</f>
        <v/>
      </c>
      <c r="L141" s="19" t="str">
        <f aca="true">IF(OR(D141="",E141=""),"",IF(G141&lt;&gt;"",IF(F141="","",F141-D141),TODAY()-D141))</f>
        <v/>
      </c>
      <c r="M141" s="16" t="str">
        <f aca="false">IF(OR(E141="",G141&lt;&gt;""),"",IFERROR(E141/(1-IFERROR(INDEX('Site Fees'!$B$4:$B$13,MATCH(C141,'Site Fees'!$A$4:$A$13,0)),0)),""))</f>
        <v/>
      </c>
      <c r="N141" s="15" t="str">
        <f aca="false">IF(J141="","",IF(J141&gt;0,"Win",IF(J141&lt;0,"Loss","Even")))</f>
        <v/>
      </c>
    </row>
    <row r="142" customFormat="false" ht="15" hidden="false" customHeight="false" outlineLevel="0" collapsed="false">
      <c r="A142" s="12"/>
      <c r="B142" s="12"/>
      <c r="C142" s="12"/>
      <c r="D142" s="13"/>
      <c r="E142" s="14"/>
      <c r="F142" s="13"/>
      <c r="G142" s="14"/>
      <c r="H142" s="15" t="str">
        <f aca="false">IF(E142="","",IF(G142&lt;&gt;"","Sold","Holding"))</f>
        <v/>
      </c>
      <c r="I142" s="16" t="str">
        <f aca="false">IF(OR(E142="",G142=""),"",G142*IFERROR(INDEX('Site Fees'!$B$4:$B$13,MATCH(C142,'Site Fees'!$A$4:$A$13,0)),0))</f>
        <v/>
      </c>
      <c r="J142" s="17" t="str">
        <f aca="false">IF(OR(E142="",G142=""),"",G142-I142-E142)</f>
        <v/>
      </c>
      <c r="K142" s="18" t="str">
        <f aca="false">IF(J142="","",IF(E142=0,"",J142/E142))</f>
        <v/>
      </c>
      <c r="L142" s="19" t="str">
        <f aca="true">IF(OR(D142="",E142=""),"",IF(G142&lt;&gt;"",IF(F142="","",F142-D142),TODAY()-D142))</f>
        <v/>
      </c>
      <c r="M142" s="16" t="str">
        <f aca="false">IF(OR(E142="",G142&lt;&gt;""),"",IFERROR(E142/(1-IFERROR(INDEX('Site Fees'!$B$4:$B$13,MATCH(C142,'Site Fees'!$A$4:$A$13,0)),0)),""))</f>
        <v/>
      </c>
      <c r="N142" s="15" t="str">
        <f aca="false">IF(J142="","",IF(J142&gt;0,"Win",IF(J142&lt;0,"Loss","Even")))</f>
        <v/>
      </c>
    </row>
    <row r="143" customFormat="false" ht="15" hidden="false" customHeight="false" outlineLevel="0" collapsed="false">
      <c r="A143" s="12"/>
      <c r="B143" s="12"/>
      <c r="C143" s="12"/>
      <c r="D143" s="13"/>
      <c r="E143" s="14"/>
      <c r="F143" s="13"/>
      <c r="G143" s="14"/>
      <c r="H143" s="15" t="str">
        <f aca="false">IF(E143="","",IF(G143&lt;&gt;"","Sold","Holding"))</f>
        <v/>
      </c>
      <c r="I143" s="16" t="str">
        <f aca="false">IF(OR(E143="",G143=""),"",G143*IFERROR(INDEX('Site Fees'!$B$4:$B$13,MATCH(C143,'Site Fees'!$A$4:$A$13,0)),0))</f>
        <v/>
      </c>
      <c r="J143" s="17" t="str">
        <f aca="false">IF(OR(E143="",G143=""),"",G143-I143-E143)</f>
        <v/>
      </c>
      <c r="K143" s="18" t="str">
        <f aca="false">IF(J143="","",IF(E143=0,"",J143/E143))</f>
        <v/>
      </c>
      <c r="L143" s="19" t="str">
        <f aca="true">IF(OR(D143="",E143=""),"",IF(G143&lt;&gt;"",IF(F143="","",F143-D143),TODAY()-D143))</f>
        <v/>
      </c>
      <c r="M143" s="16" t="str">
        <f aca="false">IF(OR(E143="",G143&lt;&gt;""),"",IFERROR(E143/(1-IFERROR(INDEX('Site Fees'!$B$4:$B$13,MATCH(C143,'Site Fees'!$A$4:$A$13,0)),0)),""))</f>
        <v/>
      </c>
      <c r="N143" s="15" t="str">
        <f aca="false">IF(J143="","",IF(J143&gt;0,"Win",IF(J143&lt;0,"Loss","Even")))</f>
        <v/>
      </c>
    </row>
    <row r="144" customFormat="false" ht="15" hidden="false" customHeight="false" outlineLevel="0" collapsed="false">
      <c r="A144" s="12"/>
      <c r="B144" s="12"/>
      <c r="C144" s="12"/>
      <c r="D144" s="13"/>
      <c r="E144" s="14"/>
      <c r="F144" s="13"/>
      <c r="G144" s="14"/>
      <c r="H144" s="15" t="str">
        <f aca="false">IF(E144="","",IF(G144&lt;&gt;"","Sold","Holding"))</f>
        <v/>
      </c>
      <c r="I144" s="16" t="str">
        <f aca="false">IF(OR(E144="",G144=""),"",G144*IFERROR(INDEX('Site Fees'!$B$4:$B$13,MATCH(C144,'Site Fees'!$A$4:$A$13,0)),0))</f>
        <v/>
      </c>
      <c r="J144" s="17" t="str">
        <f aca="false">IF(OR(E144="",G144=""),"",G144-I144-E144)</f>
        <v/>
      </c>
      <c r="K144" s="18" t="str">
        <f aca="false">IF(J144="","",IF(E144=0,"",J144/E144))</f>
        <v/>
      </c>
      <c r="L144" s="19" t="str">
        <f aca="true">IF(OR(D144="",E144=""),"",IF(G144&lt;&gt;"",IF(F144="","",F144-D144),TODAY()-D144))</f>
        <v/>
      </c>
      <c r="M144" s="16" t="str">
        <f aca="false">IF(OR(E144="",G144&lt;&gt;""),"",IFERROR(E144/(1-IFERROR(INDEX('Site Fees'!$B$4:$B$13,MATCH(C144,'Site Fees'!$A$4:$A$13,0)),0)),""))</f>
        <v/>
      </c>
      <c r="N144" s="15" t="str">
        <f aca="false">IF(J144="","",IF(J144&gt;0,"Win",IF(J144&lt;0,"Loss","Even")))</f>
        <v/>
      </c>
    </row>
    <row r="145" customFormat="false" ht="15" hidden="false" customHeight="false" outlineLevel="0" collapsed="false">
      <c r="A145" s="12"/>
      <c r="B145" s="12"/>
      <c r="C145" s="12"/>
      <c r="D145" s="13"/>
      <c r="E145" s="14"/>
      <c r="F145" s="13"/>
      <c r="G145" s="14"/>
      <c r="H145" s="15" t="str">
        <f aca="false">IF(E145="","",IF(G145&lt;&gt;"","Sold","Holding"))</f>
        <v/>
      </c>
      <c r="I145" s="16" t="str">
        <f aca="false">IF(OR(E145="",G145=""),"",G145*IFERROR(INDEX('Site Fees'!$B$4:$B$13,MATCH(C145,'Site Fees'!$A$4:$A$13,0)),0))</f>
        <v/>
      </c>
      <c r="J145" s="17" t="str">
        <f aca="false">IF(OR(E145="",G145=""),"",G145-I145-E145)</f>
        <v/>
      </c>
      <c r="K145" s="18" t="str">
        <f aca="false">IF(J145="","",IF(E145=0,"",J145/E145))</f>
        <v/>
      </c>
      <c r="L145" s="19" t="str">
        <f aca="true">IF(OR(D145="",E145=""),"",IF(G145&lt;&gt;"",IF(F145="","",F145-D145),TODAY()-D145))</f>
        <v/>
      </c>
      <c r="M145" s="16" t="str">
        <f aca="false">IF(OR(E145="",G145&lt;&gt;""),"",IFERROR(E145/(1-IFERROR(INDEX('Site Fees'!$B$4:$B$13,MATCH(C145,'Site Fees'!$A$4:$A$13,0)),0)),""))</f>
        <v/>
      </c>
      <c r="N145" s="15" t="str">
        <f aca="false">IF(J145="","",IF(J145&gt;0,"Win",IF(J145&lt;0,"Loss","Even")))</f>
        <v/>
      </c>
    </row>
    <row r="146" customFormat="false" ht="15" hidden="false" customHeight="false" outlineLevel="0" collapsed="false">
      <c r="A146" s="12"/>
      <c r="B146" s="12"/>
      <c r="C146" s="12"/>
      <c r="D146" s="13"/>
      <c r="E146" s="14"/>
      <c r="F146" s="13"/>
      <c r="G146" s="14"/>
      <c r="H146" s="15" t="str">
        <f aca="false">IF(E146="","",IF(G146&lt;&gt;"","Sold","Holding"))</f>
        <v/>
      </c>
      <c r="I146" s="16" t="str">
        <f aca="false">IF(OR(E146="",G146=""),"",G146*IFERROR(INDEX('Site Fees'!$B$4:$B$13,MATCH(C146,'Site Fees'!$A$4:$A$13,0)),0))</f>
        <v/>
      </c>
      <c r="J146" s="17" t="str">
        <f aca="false">IF(OR(E146="",G146=""),"",G146-I146-E146)</f>
        <v/>
      </c>
      <c r="K146" s="18" t="str">
        <f aca="false">IF(J146="","",IF(E146=0,"",J146/E146))</f>
        <v/>
      </c>
      <c r="L146" s="19" t="str">
        <f aca="true">IF(OR(D146="",E146=""),"",IF(G146&lt;&gt;"",IF(F146="","",F146-D146),TODAY()-D146))</f>
        <v/>
      </c>
      <c r="M146" s="16" t="str">
        <f aca="false">IF(OR(E146="",G146&lt;&gt;""),"",IFERROR(E146/(1-IFERROR(INDEX('Site Fees'!$B$4:$B$13,MATCH(C146,'Site Fees'!$A$4:$A$13,0)),0)),""))</f>
        <v/>
      </c>
      <c r="N146" s="15" t="str">
        <f aca="false">IF(J146="","",IF(J146&gt;0,"Win",IF(J146&lt;0,"Loss","Even")))</f>
        <v/>
      </c>
    </row>
    <row r="147" customFormat="false" ht="15" hidden="false" customHeight="false" outlineLevel="0" collapsed="false">
      <c r="A147" s="12"/>
      <c r="B147" s="12"/>
      <c r="C147" s="12"/>
      <c r="D147" s="13"/>
      <c r="E147" s="14"/>
      <c r="F147" s="13"/>
      <c r="G147" s="14"/>
      <c r="H147" s="15" t="str">
        <f aca="false">IF(E147="","",IF(G147&lt;&gt;"","Sold","Holding"))</f>
        <v/>
      </c>
      <c r="I147" s="16" t="str">
        <f aca="false">IF(OR(E147="",G147=""),"",G147*IFERROR(INDEX('Site Fees'!$B$4:$B$13,MATCH(C147,'Site Fees'!$A$4:$A$13,0)),0))</f>
        <v/>
      </c>
      <c r="J147" s="17" t="str">
        <f aca="false">IF(OR(E147="",G147=""),"",G147-I147-E147)</f>
        <v/>
      </c>
      <c r="K147" s="18" t="str">
        <f aca="false">IF(J147="","",IF(E147=0,"",J147/E147))</f>
        <v/>
      </c>
      <c r="L147" s="19" t="str">
        <f aca="true">IF(OR(D147="",E147=""),"",IF(G147&lt;&gt;"",IF(F147="","",F147-D147),TODAY()-D147))</f>
        <v/>
      </c>
      <c r="M147" s="16" t="str">
        <f aca="false">IF(OR(E147="",G147&lt;&gt;""),"",IFERROR(E147/(1-IFERROR(INDEX('Site Fees'!$B$4:$B$13,MATCH(C147,'Site Fees'!$A$4:$A$13,0)),0)),""))</f>
        <v/>
      </c>
      <c r="N147" s="15" t="str">
        <f aca="false">IF(J147="","",IF(J147&gt;0,"Win",IF(J147&lt;0,"Loss","Even")))</f>
        <v/>
      </c>
    </row>
    <row r="148" customFormat="false" ht="15" hidden="false" customHeight="false" outlineLevel="0" collapsed="false">
      <c r="A148" s="12"/>
      <c r="B148" s="12"/>
      <c r="C148" s="12"/>
      <c r="D148" s="13"/>
      <c r="E148" s="14"/>
      <c r="F148" s="13"/>
      <c r="G148" s="14"/>
      <c r="H148" s="15" t="str">
        <f aca="false">IF(E148="","",IF(G148&lt;&gt;"","Sold","Holding"))</f>
        <v/>
      </c>
      <c r="I148" s="16" t="str">
        <f aca="false">IF(OR(E148="",G148=""),"",G148*IFERROR(INDEX('Site Fees'!$B$4:$B$13,MATCH(C148,'Site Fees'!$A$4:$A$13,0)),0))</f>
        <v/>
      </c>
      <c r="J148" s="17" t="str">
        <f aca="false">IF(OR(E148="",G148=""),"",G148-I148-E148)</f>
        <v/>
      </c>
      <c r="K148" s="18" t="str">
        <f aca="false">IF(J148="","",IF(E148=0,"",J148/E148))</f>
        <v/>
      </c>
      <c r="L148" s="19" t="str">
        <f aca="true">IF(OR(D148="",E148=""),"",IF(G148&lt;&gt;"",IF(F148="","",F148-D148),TODAY()-D148))</f>
        <v/>
      </c>
      <c r="M148" s="16" t="str">
        <f aca="false">IF(OR(E148="",G148&lt;&gt;""),"",IFERROR(E148/(1-IFERROR(INDEX('Site Fees'!$B$4:$B$13,MATCH(C148,'Site Fees'!$A$4:$A$13,0)),0)),""))</f>
        <v/>
      </c>
      <c r="N148" s="15" t="str">
        <f aca="false">IF(J148="","",IF(J148&gt;0,"Win",IF(J148&lt;0,"Loss","Even")))</f>
        <v/>
      </c>
    </row>
    <row r="149" customFormat="false" ht="15" hidden="false" customHeight="false" outlineLevel="0" collapsed="false">
      <c r="A149" s="12"/>
      <c r="B149" s="12"/>
      <c r="C149" s="12"/>
      <c r="D149" s="13"/>
      <c r="E149" s="14"/>
      <c r="F149" s="13"/>
      <c r="G149" s="14"/>
      <c r="H149" s="15" t="str">
        <f aca="false">IF(E149="","",IF(G149&lt;&gt;"","Sold","Holding"))</f>
        <v/>
      </c>
      <c r="I149" s="16" t="str">
        <f aca="false">IF(OR(E149="",G149=""),"",G149*IFERROR(INDEX('Site Fees'!$B$4:$B$13,MATCH(C149,'Site Fees'!$A$4:$A$13,0)),0))</f>
        <v/>
      </c>
      <c r="J149" s="17" t="str">
        <f aca="false">IF(OR(E149="",G149=""),"",G149-I149-E149)</f>
        <v/>
      </c>
      <c r="K149" s="18" t="str">
        <f aca="false">IF(J149="","",IF(E149=0,"",J149/E149))</f>
        <v/>
      </c>
      <c r="L149" s="19" t="str">
        <f aca="true">IF(OR(D149="",E149=""),"",IF(G149&lt;&gt;"",IF(F149="","",F149-D149),TODAY()-D149))</f>
        <v/>
      </c>
      <c r="M149" s="16" t="str">
        <f aca="false">IF(OR(E149="",G149&lt;&gt;""),"",IFERROR(E149/(1-IFERROR(INDEX('Site Fees'!$B$4:$B$13,MATCH(C149,'Site Fees'!$A$4:$A$13,0)),0)),""))</f>
        <v/>
      </c>
      <c r="N149" s="15" t="str">
        <f aca="false">IF(J149="","",IF(J149&gt;0,"Win",IF(J149&lt;0,"Loss","Even")))</f>
        <v/>
      </c>
    </row>
    <row r="150" customFormat="false" ht="15" hidden="false" customHeight="false" outlineLevel="0" collapsed="false">
      <c r="A150" s="12"/>
      <c r="B150" s="12"/>
      <c r="C150" s="12"/>
      <c r="D150" s="13"/>
      <c r="E150" s="14"/>
      <c r="F150" s="13"/>
      <c r="G150" s="14"/>
      <c r="H150" s="15" t="str">
        <f aca="false">IF(E150="","",IF(G150&lt;&gt;"","Sold","Holding"))</f>
        <v/>
      </c>
      <c r="I150" s="16" t="str">
        <f aca="false">IF(OR(E150="",G150=""),"",G150*IFERROR(INDEX('Site Fees'!$B$4:$B$13,MATCH(C150,'Site Fees'!$A$4:$A$13,0)),0))</f>
        <v/>
      </c>
      <c r="J150" s="17" t="str">
        <f aca="false">IF(OR(E150="",G150=""),"",G150-I150-E150)</f>
        <v/>
      </c>
      <c r="K150" s="18" t="str">
        <f aca="false">IF(J150="","",IF(E150=0,"",J150/E150))</f>
        <v/>
      </c>
      <c r="L150" s="19" t="str">
        <f aca="true">IF(OR(D150="",E150=""),"",IF(G150&lt;&gt;"",IF(F150="","",F150-D150),TODAY()-D150))</f>
        <v/>
      </c>
      <c r="M150" s="16" t="str">
        <f aca="false">IF(OR(E150="",G150&lt;&gt;""),"",IFERROR(E150/(1-IFERROR(INDEX('Site Fees'!$B$4:$B$13,MATCH(C150,'Site Fees'!$A$4:$A$13,0)),0)),""))</f>
        <v/>
      </c>
      <c r="N150" s="15" t="str">
        <f aca="false">IF(J150="","",IF(J150&gt;0,"Win",IF(J150&lt;0,"Loss","Even")))</f>
        <v/>
      </c>
    </row>
    <row r="151" customFormat="false" ht="15" hidden="false" customHeight="false" outlineLevel="0" collapsed="false">
      <c r="A151" s="12"/>
      <c r="B151" s="12"/>
      <c r="C151" s="12"/>
      <c r="D151" s="13"/>
      <c r="E151" s="14"/>
      <c r="F151" s="13"/>
      <c r="G151" s="14"/>
      <c r="H151" s="15" t="str">
        <f aca="false">IF(E151="","",IF(G151&lt;&gt;"","Sold","Holding"))</f>
        <v/>
      </c>
      <c r="I151" s="16" t="str">
        <f aca="false">IF(OR(E151="",G151=""),"",G151*IFERROR(INDEX('Site Fees'!$B$4:$B$13,MATCH(C151,'Site Fees'!$A$4:$A$13,0)),0))</f>
        <v/>
      </c>
      <c r="J151" s="17" t="str">
        <f aca="false">IF(OR(E151="",G151=""),"",G151-I151-E151)</f>
        <v/>
      </c>
      <c r="K151" s="18" t="str">
        <f aca="false">IF(J151="","",IF(E151=0,"",J151/E151))</f>
        <v/>
      </c>
      <c r="L151" s="19" t="str">
        <f aca="true">IF(OR(D151="",E151=""),"",IF(G151&lt;&gt;"",IF(F151="","",F151-D151),TODAY()-D151))</f>
        <v/>
      </c>
      <c r="M151" s="16" t="str">
        <f aca="false">IF(OR(E151="",G151&lt;&gt;""),"",IFERROR(E151/(1-IFERROR(INDEX('Site Fees'!$B$4:$B$13,MATCH(C151,'Site Fees'!$A$4:$A$13,0)),0)),""))</f>
        <v/>
      </c>
      <c r="N151" s="15" t="str">
        <f aca="false">IF(J151="","",IF(J151&gt;0,"Win",IF(J151&lt;0,"Loss","Even")))</f>
        <v/>
      </c>
    </row>
    <row r="152" customFormat="false" ht="15" hidden="false" customHeight="false" outlineLevel="0" collapsed="false">
      <c r="A152" s="12"/>
      <c r="B152" s="12"/>
      <c r="C152" s="12"/>
      <c r="D152" s="13"/>
      <c r="E152" s="14"/>
      <c r="F152" s="13"/>
      <c r="G152" s="14"/>
      <c r="H152" s="15" t="str">
        <f aca="false">IF(E152="","",IF(G152&lt;&gt;"","Sold","Holding"))</f>
        <v/>
      </c>
      <c r="I152" s="16" t="str">
        <f aca="false">IF(OR(E152="",G152=""),"",G152*IFERROR(INDEX('Site Fees'!$B$4:$B$13,MATCH(C152,'Site Fees'!$A$4:$A$13,0)),0))</f>
        <v/>
      </c>
      <c r="J152" s="17" t="str">
        <f aca="false">IF(OR(E152="",G152=""),"",G152-I152-E152)</f>
        <v/>
      </c>
      <c r="K152" s="18" t="str">
        <f aca="false">IF(J152="","",IF(E152=0,"",J152/E152))</f>
        <v/>
      </c>
      <c r="L152" s="19" t="str">
        <f aca="true">IF(OR(D152="",E152=""),"",IF(G152&lt;&gt;"",IF(F152="","",F152-D152),TODAY()-D152))</f>
        <v/>
      </c>
      <c r="M152" s="16" t="str">
        <f aca="false">IF(OR(E152="",G152&lt;&gt;""),"",IFERROR(E152/(1-IFERROR(INDEX('Site Fees'!$B$4:$B$13,MATCH(C152,'Site Fees'!$A$4:$A$13,0)),0)),""))</f>
        <v/>
      </c>
      <c r="N152" s="15" t="str">
        <f aca="false">IF(J152="","",IF(J152&gt;0,"Win",IF(J152&lt;0,"Loss","Even")))</f>
        <v/>
      </c>
    </row>
    <row r="153" customFormat="false" ht="15" hidden="false" customHeight="false" outlineLevel="0" collapsed="false">
      <c r="A153" s="12"/>
      <c r="B153" s="12"/>
      <c r="C153" s="12"/>
      <c r="D153" s="13"/>
      <c r="E153" s="14"/>
      <c r="F153" s="13"/>
      <c r="G153" s="14"/>
      <c r="H153" s="15" t="str">
        <f aca="false">IF(E153="","",IF(G153&lt;&gt;"","Sold","Holding"))</f>
        <v/>
      </c>
      <c r="I153" s="16" t="str">
        <f aca="false">IF(OR(E153="",G153=""),"",G153*IFERROR(INDEX('Site Fees'!$B$4:$B$13,MATCH(C153,'Site Fees'!$A$4:$A$13,0)),0))</f>
        <v/>
      </c>
      <c r="J153" s="17" t="str">
        <f aca="false">IF(OR(E153="",G153=""),"",G153-I153-E153)</f>
        <v/>
      </c>
      <c r="K153" s="18" t="str">
        <f aca="false">IF(J153="","",IF(E153=0,"",J153/E153))</f>
        <v/>
      </c>
      <c r="L153" s="19" t="str">
        <f aca="true">IF(OR(D153="",E153=""),"",IF(G153&lt;&gt;"",IF(F153="","",F153-D153),TODAY()-D153))</f>
        <v/>
      </c>
      <c r="M153" s="16" t="str">
        <f aca="false">IF(OR(E153="",G153&lt;&gt;""),"",IFERROR(E153/(1-IFERROR(INDEX('Site Fees'!$B$4:$B$13,MATCH(C153,'Site Fees'!$A$4:$A$13,0)),0)),""))</f>
        <v/>
      </c>
      <c r="N153" s="15" t="str">
        <f aca="false">IF(J153="","",IF(J153&gt;0,"Win",IF(J153&lt;0,"Loss","Even")))</f>
        <v/>
      </c>
    </row>
    <row r="154" customFormat="false" ht="15" hidden="false" customHeight="false" outlineLevel="0" collapsed="false">
      <c r="A154" s="12"/>
      <c r="B154" s="12"/>
      <c r="C154" s="12"/>
      <c r="D154" s="13"/>
      <c r="E154" s="14"/>
      <c r="F154" s="13"/>
      <c r="G154" s="14"/>
      <c r="H154" s="15" t="str">
        <f aca="false">IF(E154="","",IF(G154&lt;&gt;"","Sold","Holding"))</f>
        <v/>
      </c>
      <c r="I154" s="16" t="str">
        <f aca="false">IF(OR(E154="",G154=""),"",G154*IFERROR(INDEX('Site Fees'!$B$4:$B$13,MATCH(C154,'Site Fees'!$A$4:$A$13,0)),0))</f>
        <v/>
      </c>
      <c r="J154" s="17" t="str">
        <f aca="false">IF(OR(E154="",G154=""),"",G154-I154-E154)</f>
        <v/>
      </c>
      <c r="K154" s="18" t="str">
        <f aca="false">IF(J154="","",IF(E154=0,"",J154/E154))</f>
        <v/>
      </c>
      <c r="L154" s="19" t="str">
        <f aca="true">IF(OR(D154="",E154=""),"",IF(G154&lt;&gt;"",IF(F154="","",F154-D154),TODAY()-D154))</f>
        <v/>
      </c>
      <c r="M154" s="16" t="str">
        <f aca="false">IF(OR(E154="",G154&lt;&gt;""),"",IFERROR(E154/(1-IFERROR(INDEX('Site Fees'!$B$4:$B$13,MATCH(C154,'Site Fees'!$A$4:$A$13,0)),0)),""))</f>
        <v/>
      </c>
      <c r="N154" s="15" t="str">
        <f aca="false">IF(J154="","",IF(J154&gt;0,"Win",IF(J154&lt;0,"Loss","Even")))</f>
        <v/>
      </c>
    </row>
    <row r="155" customFormat="false" ht="15" hidden="false" customHeight="false" outlineLevel="0" collapsed="false">
      <c r="A155" s="12"/>
      <c r="B155" s="12"/>
      <c r="C155" s="12"/>
      <c r="D155" s="13"/>
      <c r="E155" s="14"/>
      <c r="F155" s="13"/>
      <c r="G155" s="14"/>
      <c r="H155" s="15" t="str">
        <f aca="false">IF(E155="","",IF(G155&lt;&gt;"","Sold","Holding"))</f>
        <v/>
      </c>
      <c r="I155" s="16" t="str">
        <f aca="false">IF(OR(E155="",G155=""),"",G155*IFERROR(INDEX('Site Fees'!$B$4:$B$13,MATCH(C155,'Site Fees'!$A$4:$A$13,0)),0))</f>
        <v/>
      </c>
      <c r="J155" s="17" t="str">
        <f aca="false">IF(OR(E155="",G155=""),"",G155-I155-E155)</f>
        <v/>
      </c>
      <c r="K155" s="18" t="str">
        <f aca="false">IF(J155="","",IF(E155=0,"",J155/E155))</f>
        <v/>
      </c>
      <c r="L155" s="19" t="str">
        <f aca="true">IF(OR(D155="",E155=""),"",IF(G155&lt;&gt;"",IF(F155="","",F155-D155),TODAY()-D155))</f>
        <v/>
      </c>
      <c r="M155" s="16" t="str">
        <f aca="false">IF(OR(E155="",G155&lt;&gt;""),"",IFERROR(E155/(1-IFERROR(INDEX('Site Fees'!$B$4:$B$13,MATCH(C155,'Site Fees'!$A$4:$A$13,0)),0)),""))</f>
        <v/>
      </c>
      <c r="N155" s="15" t="str">
        <f aca="false">IF(J155="","",IF(J155&gt;0,"Win",IF(J155&lt;0,"Loss","Even")))</f>
        <v/>
      </c>
    </row>
    <row r="156" customFormat="false" ht="15" hidden="false" customHeight="false" outlineLevel="0" collapsed="false">
      <c r="A156" s="12"/>
      <c r="B156" s="12"/>
      <c r="C156" s="12"/>
      <c r="D156" s="13"/>
      <c r="E156" s="14"/>
      <c r="F156" s="13"/>
      <c r="G156" s="14"/>
      <c r="H156" s="15" t="str">
        <f aca="false">IF(E156="","",IF(G156&lt;&gt;"","Sold","Holding"))</f>
        <v/>
      </c>
      <c r="I156" s="16" t="str">
        <f aca="false">IF(OR(E156="",G156=""),"",G156*IFERROR(INDEX('Site Fees'!$B$4:$B$13,MATCH(C156,'Site Fees'!$A$4:$A$13,0)),0))</f>
        <v/>
      </c>
      <c r="J156" s="17" t="str">
        <f aca="false">IF(OR(E156="",G156=""),"",G156-I156-E156)</f>
        <v/>
      </c>
      <c r="K156" s="18" t="str">
        <f aca="false">IF(J156="","",IF(E156=0,"",J156/E156))</f>
        <v/>
      </c>
      <c r="L156" s="19" t="str">
        <f aca="true">IF(OR(D156="",E156=""),"",IF(G156&lt;&gt;"",IF(F156="","",F156-D156),TODAY()-D156))</f>
        <v/>
      </c>
      <c r="M156" s="16" t="str">
        <f aca="false">IF(OR(E156="",G156&lt;&gt;""),"",IFERROR(E156/(1-IFERROR(INDEX('Site Fees'!$B$4:$B$13,MATCH(C156,'Site Fees'!$A$4:$A$13,0)),0)),""))</f>
        <v/>
      </c>
      <c r="N156" s="15" t="str">
        <f aca="false">IF(J156="","",IF(J156&gt;0,"Win",IF(J156&lt;0,"Loss","Even")))</f>
        <v/>
      </c>
    </row>
    <row r="157" customFormat="false" ht="15" hidden="false" customHeight="false" outlineLevel="0" collapsed="false">
      <c r="A157" s="12"/>
      <c r="B157" s="12"/>
      <c r="C157" s="12"/>
      <c r="D157" s="13"/>
      <c r="E157" s="14"/>
      <c r="F157" s="13"/>
      <c r="G157" s="14"/>
      <c r="H157" s="15" t="str">
        <f aca="false">IF(E157="","",IF(G157&lt;&gt;"","Sold","Holding"))</f>
        <v/>
      </c>
      <c r="I157" s="16" t="str">
        <f aca="false">IF(OR(E157="",G157=""),"",G157*IFERROR(INDEX('Site Fees'!$B$4:$B$13,MATCH(C157,'Site Fees'!$A$4:$A$13,0)),0))</f>
        <v/>
      </c>
      <c r="J157" s="17" t="str">
        <f aca="false">IF(OR(E157="",G157=""),"",G157-I157-E157)</f>
        <v/>
      </c>
      <c r="K157" s="18" t="str">
        <f aca="false">IF(J157="","",IF(E157=0,"",J157/E157))</f>
        <v/>
      </c>
      <c r="L157" s="19" t="str">
        <f aca="true">IF(OR(D157="",E157=""),"",IF(G157&lt;&gt;"",IF(F157="","",F157-D157),TODAY()-D157))</f>
        <v/>
      </c>
      <c r="M157" s="16" t="str">
        <f aca="false">IF(OR(E157="",G157&lt;&gt;""),"",IFERROR(E157/(1-IFERROR(INDEX('Site Fees'!$B$4:$B$13,MATCH(C157,'Site Fees'!$A$4:$A$13,0)),0)),""))</f>
        <v/>
      </c>
      <c r="N157" s="15" t="str">
        <f aca="false">IF(J157="","",IF(J157&gt;0,"Win",IF(J157&lt;0,"Loss","Even")))</f>
        <v/>
      </c>
    </row>
    <row r="158" customFormat="false" ht="15" hidden="false" customHeight="false" outlineLevel="0" collapsed="false">
      <c r="A158" s="12"/>
      <c r="B158" s="12"/>
      <c r="C158" s="12"/>
      <c r="D158" s="13"/>
      <c r="E158" s="14"/>
      <c r="F158" s="13"/>
      <c r="G158" s="14"/>
      <c r="H158" s="15" t="str">
        <f aca="false">IF(E158="","",IF(G158&lt;&gt;"","Sold","Holding"))</f>
        <v/>
      </c>
      <c r="I158" s="16" t="str">
        <f aca="false">IF(OR(E158="",G158=""),"",G158*IFERROR(INDEX('Site Fees'!$B$4:$B$13,MATCH(C158,'Site Fees'!$A$4:$A$13,0)),0))</f>
        <v/>
      </c>
      <c r="J158" s="17" t="str">
        <f aca="false">IF(OR(E158="",G158=""),"",G158-I158-E158)</f>
        <v/>
      </c>
      <c r="K158" s="18" t="str">
        <f aca="false">IF(J158="","",IF(E158=0,"",J158/E158))</f>
        <v/>
      </c>
      <c r="L158" s="19" t="str">
        <f aca="true">IF(OR(D158="",E158=""),"",IF(G158&lt;&gt;"",IF(F158="","",F158-D158),TODAY()-D158))</f>
        <v/>
      </c>
      <c r="M158" s="16" t="str">
        <f aca="false">IF(OR(E158="",G158&lt;&gt;""),"",IFERROR(E158/(1-IFERROR(INDEX('Site Fees'!$B$4:$B$13,MATCH(C158,'Site Fees'!$A$4:$A$13,0)),0)),""))</f>
        <v/>
      </c>
      <c r="N158" s="15" t="str">
        <f aca="false">IF(J158="","",IF(J158&gt;0,"Win",IF(J158&lt;0,"Loss","Even")))</f>
        <v/>
      </c>
    </row>
    <row r="159" customFormat="false" ht="15" hidden="false" customHeight="false" outlineLevel="0" collapsed="false">
      <c r="A159" s="12"/>
      <c r="B159" s="12"/>
      <c r="C159" s="12"/>
      <c r="D159" s="13"/>
      <c r="E159" s="14"/>
      <c r="F159" s="13"/>
      <c r="G159" s="14"/>
      <c r="H159" s="15" t="str">
        <f aca="false">IF(E159="","",IF(G159&lt;&gt;"","Sold","Holding"))</f>
        <v/>
      </c>
      <c r="I159" s="16" t="str">
        <f aca="false">IF(OR(E159="",G159=""),"",G159*IFERROR(INDEX('Site Fees'!$B$4:$B$13,MATCH(C159,'Site Fees'!$A$4:$A$13,0)),0))</f>
        <v/>
      </c>
      <c r="J159" s="17" t="str">
        <f aca="false">IF(OR(E159="",G159=""),"",G159-I159-E159)</f>
        <v/>
      </c>
      <c r="K159" s="18" t="str">
        <f aca="false">IF(J159="","",IF(E159=0,"",J159/E159))</f>
        <v/>
      </c>
      <c r="L159" s="19" t="str">
        <f aca="true">IF(OR(D159="",E159=""),"",IF(G159&lt;&gt;"",IF(F159="","",F159-D159),TODAY()-D159))</f>
        <v/>
      </c>
      <c r="M159" s="16" t="str">
        <f aca="false">IF(OR(E159="",G159&lt;&gt;""),"",IFERROR(E159/(1-IFERROR(INDEX('Site Fees'!$B$4:$B$13,MATCH(C159,'Site Fees'!$A$4:$A$13,0)),0)),""))</f>
        <v/>
      </c>
      <c r="N159" s="15" t="str">
        <f aca="false">IF(J159="","",IF(J159&gt;0,"Win",IF(J159&lt;0,"Loss","Even")))</f>
        <v/>
      </c>
    </row>
    <row r="160" customFormat="false" ht="15" hidden="false" customHeight="false" outlineLevel="0" collapsed="false">
      <c r="A160" s="12"/>
      <c r="B160" s="12"/>
      <c r="C160" s="12"/>
      <c r="D160" s="13"/>
      <c r="E160" s="14"/>
      <c r="F160" s="13"/>
      <c r="G160" s="14"/>
      <c r="H160" s="15" t="str">
        <f aca="false">IF(E160="","",IF(G160&lt;&gt;"","Sold","Holding"))</f>
        <v/>
      </c>
      <c r="I160" s="16" t="str">
        <f aca="false">IF(OR(E160="",G160=""),"",G160*IFERROR(INDEX('Site Fees'!$B$4:$B$13,MATCH(C160,'Site Fees'!$A$4:$A$13,0)),0))</f>
        <v/>
      </c>
      <c r="J160" s="17" t="str">
        <f aca="false">IF(OR(E160="",G160=""),"",G160-I160-E160)</f>
        <v/>
      </c>
      <c r="K160" s="18" t="str">
        <f aca="false">IF(J160="","",IF(E160=0,"",J160/E160))</f>
        <v/>
      </c>
      <c r="L160" s="19" t="str">
        <f aca="true">IF(OR(D160="",E160=""),"",IF(G160&lt;&gt;"",IF(F160="","",F160-D160),TODAY()-D160))</f>
        <v/>
      </c>
      <c r="M160" s="16" t="str">
        <f aca="false">IF(OR(E160="",G160&lt;&gt;""),"",IFERROR(E160/(1-IFERROR(INDEX('Site Fees'!$B$4:$B$13,MATCH(C160,'Site Fees'!$A$4:$A$13,0)),0)),""))</f>
        <v/>
      </c>
      <c r="N160" s="15" t="str">
        <f aca="false">IF(J160="","",IF(J160&gt;0,"Win",IF(J160&lt;0,"Loss","Even")))</f>
        <v/>
      </c>
    </row>
    <row r="161" customFormat="false" ht="15" hidden="false" customHeight="false" outlineLevel="0" collapsed="false">
      <c r="A161" s="12"/>
      <c r="B161" s="12"/>
      <c r="C161" s="12"/>
      <c r="D161" s="13"/>
      <c r="E161" s="14"/>
      <c r="F161" s="13"/>
      <c r="G161" s="14"/>
      <c r="H161" s="15" t="str">
        <f aca="false">IF(E161="","",IF(G161&lt;&gt;"","Sold","Holding"))</f>
        <v/>
      </c>
      <c r="I161" s="16" t="str">
        <f aca="false">IF(OR(E161="",G161=""),"",G161*IFERROR(INDEX('Site Fees'!$B$4:$B$13,MATCH(C161,'Site Fees'!$A$4:$A$13,0)),0))</f>
        <v/>
      </c>
      <c r="J161" s="17" t="str">
        <f aca="false">IF(OR(E161="",G161=""),"",G161-I161-E161)</f>
        <v/>
      </c>
      <c r="K161" s="18" t="str">
        <f aca="false">IF(J161="","",IF(E161=0,"",J161/E161))</f>
        <v/>
      </c>
      <c r="L161" s="19" t="str">
        <f aca="true">IF(OR(D161="",E161=""),"",IF(G161&lt;&gt;"",IF(F161="","",F161-D161),TODAY()-D161))</f>
        <v/>
      </c>
      <c r="M161" s="16" t="str">
        <f aca="false">IF(OR(E161="",G161&lt;&gt;""),"",IFERROR(E161/(1-IFERROR(INDEX('Site Fees'!$B$4:$B$13,MATCH(C161,'Site Fees'!$A$4:$A$13,0)),0)),""))</f>
        <v/>
      </c>
      <c r="N161" s="15" t="str">
        <f aca="false">IF(J161="","",IF(J161&gt;0,"Win",IF(J161&lt;0,"Loss","Even")))</f>
        <v/>
      </c>
    </row>
    <row r="162" customFormat="false" ht="15" hidden="false" customHeight="false" outlineLevel="0" collapsed="false">
      <c r="A162" s="12"/>
      <c r="B162" s="12"/>
      <c r="C162" s="12"/>
      <c r="D162" s="13"/>
      <c r="E162" s="14"/>
      <c r="F162" s="13"/>
      <c r="G162" s="14"/>
      <c r="H162" s="15" t="str">
        <f aca="false">IF(E162="","",IF(G162&lt;&gt;"","Sold","Holding"))</f>
        <v/>
      </c>
      <c r="I162" s="16" t="str">
        <f aca="false">IF(OR(E162="",G162=""),"",G162*IFERROR(INDEX('Site Fees'!$B$4:$B$13,MATCH(C162,'Site Fees'!$A$4:$A$13,0)),0))</f>
        <v/>
      </c>
      <c r="J162" s="17" t="str">
        <f aca="false">IF(OR(E162="",G162=""),"",G162-I162-E162)</f>
        <v/>
      </c>
      <c r="K162" s="18" t="str">
        <f aca="false">IF(J162="","",IF(E162=0,"",J162/E162))</f>
        <v/>
      </c>
      <c r="L162" s="19" t="str">
        <f aca="true">IF(OR(D162="",E162=""),"",IF(G162&lt;&gt;"",IF(F162="","",F162-D162),TODAY()-D162))</f>
        <v/>
      </c>
      <c r="M162" s="16" t="str">
        <f aca="false">IF(OR(E162="",G162&lt;&gt;""),"",IFERROR(E162/(1-IFERROR(INDEX('Site Fees'!$B$4:$B$13,MATCH(C162,'Site Fees'!$A$4:$A$13,0)),0)),""))</f>
        <v/>
      </c>
      <c r="N162" s="15" t="str">
        <f aca="false">IF(J162="","",IF(J162&gt;0,"Win",IF(J162&lt;0,"Loss","Even")))</f>
        <v/>
      </c>
    </row>
    <row r="163" customFormat="false" ht="15" hidden="false" customHeight="false" outlineLevel="0" collapsed="false">
      <c r="A163" s="12"/>
      <c r="B163" s="12"/>
      <c r="C163" s="12"/>
      <c r="D163" s="13"/>
      <c r="E163" s="14"/>
      <c r="F163" s="13"/>
      <c r="G163" s="14"/>
      <c r="H163" s="15" t="str">
        <f aca="false">IF(E163="","",IF(G163&lt;&gt;"","Sold","Holding"))</f>
        <v/>
      </c>
      <c r="I163" s="16" t="str">
        <f aca="false">IF(OR(E163="",G163=""),"",G163*IFERROR(INDEX('Site Fees'!$B$4:$B$13,MATCH(C163,'Site Fees'!$A$4:$A$13,0)),0))</f>
        <v/>
      </c>
      <c r="J163" s="17" t="str">
        <f aca="false">IF(OR(E163="",G163=""),"",G163-I163-E163)</f>
        <v/>
      </c>
      <c r="K163" s="18" t="str">
        <f aca="false">IF(J163="","",IF(E163=0,"",J163/E163))</f>
        <v/>
      </c>
      <c r="L163" s="19" t="str">
        <f aca="true">IF(OR(D163="",E163=""),"",IF(G163&lt;&gt;"",IF(F163="","",F163-D163),TODAY()-D163))</f>
        <v/>
      </c>
      <c r="M163" s="16" t="str">
        <f aca="false">IF(OR(E163="",G163&lt;&gt;""),"",IFERROR(E163/(1-IFERROR(INDEX('Site Fees'!$B$4:$B$13,MATCH(C163,'Site Fees'!$A$4:$A$13,0)),0)),""))</f>
        <v/>
      </c>
      <c r="N163" s="15" t="str">
        <f aca="false">IF(J163="","",IF(J163&gt;0,"Win",IF(J163&lt;0,"Loss","Even")))</f>
        <v/>
      </c>
    </row>
    <row r="164" customFormat="false" ht="15" hidden="false" customHeight="false" outlineLevel="0" collapsed="false">
      <c r="A164" s="12"/>
      <c r="B164" s="12"/>
      <c r="C164" s="12"/>
      <c r="D164" s="13"/>
      <c r="E164" s="14"/>
      <c r="F164" s="13"/>
      <c r="G164" s="14"/>
      <c r="H164" s="15" t="str">
        <f aca="false">IF(E164="","",IF(G164&lt;&gt;"","Sold","Holding"))</f>
        <v/>
      </c>
      <c r="I164" s="16" t="str">
        <f aca="false">IF(OR(E164="",G164=""),"",G164*IFERROR(INDEX('Site Fees'!$B$4:$B$13,MATCH(C164,'Site Fees'!$A$4:$A$13,0)),0))</f>
        <v/>
      </c>
      <c r="J164" s="17" t="str">
        <f aca="false">IF(OR(E164="",G164=""),"",G164-I164-E164)</f>
        <v/>
      </c>
      <c r="K164" s="18" t="str">
        <f aca="false">IF(J164="","",IF(E164=0,"",J164/E164))</f>
        <v/>
      </c>
      <c r="L164" s="19" t="str">
        <f aca="true">IF(OR(D164="",E164=""),"",IF(G164&lt;&gt;"",IF(F164="","",F164-D164),TODAY()-D164))</f>
        <v/>
      </c>
      <c r="M164" s="16" t="str">
        <f aca="false">IF(OR(E164="",G164&lt;&gt;""),"",IFERROR(E164/(1-IFERROR(INDEX('Site Fees'!$B$4:$B$13,MATCH(C164,'Site Fees'!$A$4:$A$13,0)),0)),""))</f>
        <v/>
      </c>
      <c r="N164" s="15" t="str">
        <f aca="false">IF(J164="","",IF(J164&gt;0,"Win",IF(J164&lt;0,"Loss","Even")))</f>
        <v/>
      </c>
    </row>
    <row r="165" customFormat="false" ht="15" hidden="false" customHeight="false" outlineLevel="0" collapsed="false">
      <c r="A165" s="12"/>
      <c r="B165" s="12"/>
      <c r="C165" s="12"/>
      <c r="D165" s="13"/>
      <c r="E165" s="14"/>
      <c r="F165" s="13"/>
      <c r="G165" s="14"/>
      <c r="H165" s="15" t="str">
        <f aca="false">IF(E165="","",IF(G165&lt;&gt;"","Sold","Holding"))</f>
        <v/>
      </c>
      <c r="I165" s="16" t="str">
        <f aca="false">IF(OR(E165="",G165=""),"",G165*IFERROR(INDEX('Site Fees'!$B$4:$B$13,MATCH(C165,'Site Fees'!$A$4:$A$13,0)),0))</f>
        <v/>
      </c>
      <c r="J165" s="17" t="str">
        <f aca="false">IF(OR(E165="",G165=""),"",G165-I165-E165)</f>
        <v/>
      </c>
      <c r="K165" s="18" t="str">
        <f aca="false">IF(J165="","",IF(E165=0,"",J165/E165))</f>
        <v/>
      </c>
      <c r="L165" s="19" t="str">
        <f aca="true">IF(OR(D165="",E165=""),"",IF(G165&lt;&gt;"",IF(F165="","",F165-D165),TODAY()-D165))</f>
        <v/>
      </c>
      <c r="M165" s="16" t="str">
        <f aca="false">IF(OR(E165="",G165&lt;&gt;""),"",IFERROR(E165/(1-IFERROR(INDEX('Site Fees'!$B$4:$B$13,MATCH(C165,'Site Fees'!$A$4:$A$13,0)),0)),""))</f>
        <v/>
      </c>
      <c r="N165" s="15" t="str">
        <f aca="false">IF(J165="","",IF(J165&gt;0,"Win",IF(J165&lt;0,"Loss","Even")))</f>
        <v/>
      </c>
    </row>
    <row r="166" customFormat="false" ht="15" hidden="false" customHeight="false" outlineLevel="0" collapsed="false">
      <c r="A166" s="12"/>
      <c r="B166" s="12"/>
      <c r="C166" s="12"/>
      <c r="D166" s="13"/>
      <c r="E166" s="14"/>
      <c r="F166" s="13"/>
      <c r="G166" s="14"/>
      <c r="H166" s="15" t="str">
        <f aca="false">IF(E166="","",IF(G166&lt;&gt;"","Sold","Holding"))</f>
        <v/>
      </c>
      <c r="I166" s="16" t="str">
        <f aca="false">IF(OR(E166="",G166=""),"",G166*IFERROR(INDEX('Site Fees'!$B$4:$B$13,MATCH(C166,'Site Fees'!$A$4:$A$13,0)),0))</f>
        <v/>
      </c>
      <c r="J166" s="17" t="str">
        <f aca="false">IF(OR(E166="",G166=""),"",G166-I166-E166)</f>
        <v/>
      </c>
      <c r="K166" s="18" t="str">
        <f aca="false">IF(J166="","",IF(E166=0,"",J166/E166))</f>
        <v/>
      </c>
      <c r="L166" s="19" t="str">
        <f aca="true">IF(OR(D166="",E166=""),"",IF(G166&lt;&gt;"",IF(F166="","",F166-D166),TODAY()-D166))</f>
        <v/>
      </c>
      <c r="M166" s="16" t="str">
        <f aca="false">IF(OR(E166="",G166&lt;&gt;""),"",IFERROR(E166/(1-IFERROR(INDEX('Site Fees'!$B$4:$B$13,MATCH(C166,'Site Fees'!$A$4:$A$13,0)),0)),""))</f>
        <v/>
      </c>
      <c r="N166" s="15" t="str">
        <f aca="false">IF(J166="","",IF(J166&gt;0,"Win",IF(J166&lt;0,"Loss","Even")))</f>
        <v/>
      </c>
    </row>
    <row r="167" customFormat="false" ht="15" hidden="false" customHeight="false" outlineLevel="0" collapsed="false">
      <c r="A167" s="12"/>
      <c r="B167" s="12"/>
      <c r="C167" s="12"/>
      <c r="D167" s="13"/>
      <c r="E167" s="14"/>
      <c r="F167" s="13"/>
      <c r="G167" s="14"/>
      <c r="H167" s="15" t="str">
        <f aca="false">IF(E167="","",IF(G167&lt;&gt;"","Sold","Holding"))</f>
        <v/>
      </c>
      <c r="I167" s="16" t="str">
        <f aca="false">IF(OR(E167="",G167=""),"",G167*IFERROR(INDEX('Site Fees'!$B$4:$B$13,MATCH(C167,'Site Fees'!$A$4:$A$13,0)),0))</f>
        <v/>
      </c>
      <c r="J167" s="17" t="str">
        <f aca="false">IF(OR(E167="",G167=""),"",G167-I167-E167)</f>
        <v/>
      </c>
      <c r="K167" s="18" t="str">
        <f aca="false">IF(J167="","",IF(E167=0,"",J167/E167))</f>
        <v/>
      </c>
      <c r="L167" s="19" t="str">
        <f aca="true">IF(OR(D167="",E167=""),"",IF(G167&lt;&gt;"",IF(F167="","",F167-D167),TODAY()-D167))</f>
        <v/>
      </c>
      <c r="M167" s="16" t="str">
        <f aca="false">IF(OR(E167="",G167&lt;&gt;""),"",IFERROR(E167/(1-IFERROR(INDEX('Site Fees'!$B$4:$B$13,MATCH(C167,'Site Fees'!$A$4:$A$13,0)),0)),""))</f>
        <v/>
      </c>
      <c r="N167" s="15" t="str">
        <f aca="false">IF(J167="","",IF(J167&gt;0,"Win",IF(J167&lt;0,"Loss","Even")))</f>
        <v/>
      </c>
    </row>
    <row r="168" customFormat="false" ht="15" hidden="false" customHeight="false" outlineLevel="0" collapsed="false">
      <c r="A168" s="12"/>
      <c r="B168" s="12"/>
      <c r="C168" s="12"/>
      <c r="D168" s="13"/>
      <c r="E168" s="14"/>
      <c r="F168" s="13"/>
      <c r="G168" s="14"/>
      <c r="H168" s="15" t="str">
        <f aca="false">IF(E168="","",IF(G168&lt;&gt;"","Sold","Holding"))</f>
        <v/>
      </c>
      <c r="I168" s="16" t="str">
        <f aca="false">IF(OR(E168="",G168=""),"",G168*IFERROR(INDEX('Site Fees'!$B$4:$B$13,MATCH(C168,'Site Fees'!$A$4:$A$13,0)),0))</f>
        <v/>
      </c>
      <c r="J168" s="17" t="str">
        <f aca="false">IF(OR(E168="",G168=""),"",G168-I168-E168)</f>
        <v/>
      </c>
      <c r="K168" s="18" t="str">
        <f aca="false">IF(J168="","",IF(E168=0,"",J168/E168))</f>
        <v/>
      </c>
      <c r="L168" s="19" t="str">
        <f aca="true">IF(OR(D168="",E168=""),"",IF(G168&lt;&gt;"",IF(F168="","",F168-D168),TODAY()-D168))</f>
        <v/>
      </c>
      <c r="M168" s="16" t="str">
        <f aca="false">IF(OR(E168="",G168&lt;&gt;""),"",IFERROR(E168/(1-IFERROR(INDEX('Site Fees'!$B$4:$B$13,MATCH(C168,'Site Fees'!$A$4:$A$13,0)),0)),""))</f>
        <v/>
      </c>
      <c r="N168" s="15" t="str">
        <f aca="false">IF(J168="","",IF(J168&gt;0,"Win",IF(J168&lt;0,"Loss","Even")))</f>
        <v/>
      </c>
    </row>
    <row r="169" customFormat="false" ht="15" hidden="false" customHeight="false" outlineLevel="0" collapsed="false">
      <c r="A169" s="12"/>
      <c r="B169" s="12"/>
      <c r="C169" s="12"/>
      <c r="D169" s="13"/>
      <c r="E169" s="14"/>
      <c r="F169" s="13"/>
      <c r="G169" s="14"/>
      <c r="H169" s="15" t="str">
        <f aca="false">IF(E169="","",IF(G169&lt;&gt;"","Sold","Holding"))</f>
        <v/>
      </c>
      <c r="I169" s="16" t="str">
        <f aca="false">IF(OR(E169="",G169=""),"",G169*IFERROR(INDEX('Site Fees'!$B$4:$B$13,MATCH(C169,'Site Fees'!$A$4:$A$13,0)),0))</f>
        <v/>
      </c>
      <c r="J169" s="17" t="str">
        <f aca="false">IF(OR(E169="",G169=""),"",G169-I169-E169)</f>
        <v/>
      </c>
      <c r="K169" s="18" t="str">
        <f aca="false">IF(J169="","",IF(E169=0,"",J169/E169))</f>
        <v/>
      </c>
      <c r="L169" s="19" t="str">
        <f aca="true">IF(OR(D169="",E169=""),"",IF(G169&lt;&gt;"",IF(F169="","",F169-D169),TODAY()-D169))</f>
        <v/>
      </c>
      <c r="M169" s="16" t="str">
        <f aca="false">IF(OR(E169="",G169&lt;&gt;""),"",IFERROR(E169/(1-IFERROR(INDEX('Site Fees'!$B$4:$B$13,MATCH(C169,'Site Fees'!$A$4:$A$13,0)),0)),""))</f>
        <v/>
      </c>
      <c r="N169" s="15" t="str">
        <f aca="false">IF(J169="","",IF(J169&gt;0,"Win",IF(J169&lt;0,"Loss","Even")))</f>
        <v/>
      </c>
    </row>
    <row r="170" customFormat="false" ht="15" hidden="false" customHeight="false" outlineLevel="0" collapsed="false">
      <c r="A170" s="12"/>
      <c r="B170" s="12"/>
      <c r="C170" s="12"/>
      <c r="D170" s="13"/>
      <c r="E170" s="14"/>
      <c r="F170" s="13"/>
      <c r="G170" s="14"/>
      <c r="H170" s="15" t="str">
        <f aca="false">IF(E170="","",IF(G170&lt;&gt;"","Sold","Holding"))</f>
        <v/>
      </c>
      <c r="I170" s="16" t="str">
        <f aca="false">IF(OR(E170="",G170=""),"",G170*IFERROR(INDEX('Site Fees'!$B$4:$B$13,MATCH(C170,'Site Fees'!$A$4:$A$13,0)),0))</f>
        <v/>
      </c>
      <c r="J170" s="17" t="str">
        <f aca="false">IF(OR(E170="",G170=""),"",G170-I170-E170)</f>
        <v/>
      </c>
      <c r="K170" s="18" t="str">
        <f aca="false">IF(J170="","",IF(E170=0,"",J170/E170))</f>
        <v/>
      </c>
      <c r="L170" s="19" t="str">
        <f aca="true">IF(OR(D170="",E170=""),"",IF(G170&lt;&gt;"",IF(F170="","",F170-D170),TODAY()-D170))</f>
        <v/>
      </c>
      <c r="M170" s="16" t="str">
        <f aca="false">IF(OR(E170="",G170&lt;&gt;""),"",IFERROR(E170/(1-IFERROR(INDEX('Site Fees'!$B$4:$B$13,MATCH(C170,'Site Fees'!$A$4:$A$13,0)),0)),""))</f>
        <v/>
      </c>
      <c r="N170" s="15" t="str">
        <f aca="false">IF(J170="","",IF(J170&gt;0,"Win",IF(J170&lt;0,"Loss","Even")))</f>
        <v/>
      </c>
    </row>
    <row r="171" customFormat="false" ht="15" hidden="false" customHeight="false" outlineLevel="0" collapsed="false">
      <c r="A171" s="12"/>
      <c r="B171" s="12"/>
      <c r="C171" s="12"/>
      <c r="D171" s="13"/>
      <c r="E171" s="14"/>
      <c r="F171" s="13"/>
      <c r="G171" s="14"/>
      <c r="H171" s="15" t="str">
        <f aca="false">IF(E171="","",IF(G171&lt;&gt;"","Sold","Holding"))</f>
        <v/>
      </c>
      <c r="I171" s="16" t="str">
        <f aca="false">IF(OR(E171="",G171=""),"",G171*IFERROR(INDEX('Site Fees'!$B$4:$B$13,MATCH(C171,'Site Fees'!$A$4:$A$13,0)),0))</f>
        <v/>
      </c>
      <c r="J171" s="17" t="str">
        <f aca="false">IF(OR(E171="",G171=""),"",G171-I171-E171)</f>
        <v/>
      </c>
      <c r="K171" s="18" t="str">
        <f aca="false">IF(J171="","",IF(E171=0,"",J171/E171))</f>
        <v/>
      </c>
      <c r="L171" s="19" t="str">
        <f aca="true">IF(OR(D171="",E171=""),"",IF(G171&lt;&gt;"",IF(F171="","",F171-D171),TODAY()-D171))</f>
        <v/>
      </c>
      <c r="M171" s="16" t="str">
        <f aca="false">IF(OR(E171="",G171&lt;&gt;""),"",IFERROR(E171/(1-IFERROR(INDEX('Site Fees'!$B$4:$B$13,MATCH(C171,'Site Fees'!$A$4:$A$13,0)),0)),""))</f>
        <v/>
      </c>
      <c r="N171" s="15" t="str">
        <f aca="false">IF(J171="","",IF(J171&gt;0,"Win",IF(J171&lt;0,"Loss","Even")))</f>
        <v/>
      </c>
    </row>
    <row r="172" customFormat="false" ht="15" hidden="false" customHeight="false" outlineLevel="0" collapsed="false">
      <c r="A172" s="12"/>
      <c r="B172" s="12"/>
      <c r="C172" s="12"/>
      <c r="D172" s="13"/>
      <c r="E172" s="14"/>
      <c r="F172" s="13"/>
      <c r="G172" s="14"/>
      <c r="H172" s="15" t="str">
        <f aca="false">IF(E172="","",IF(G172&lt;&gt;"","Sold","Holding"))</f>
        <v/>
      </c>
      <c r="I172" s="16" t="str">
        <f aca="false">IF(OR(E172="",G172=""),"",G172*IFERROR(INDEX('Site Fees'!$B$4:$B$13,MATCH(C172,'Site Fees'!$A$4:$A$13,0)),0))</f>
        <v/>
      </c>
      <c r="J172" s="17" t="str">
        <f aca="false">IF(OR(E172="",G172=""),"",G172-I172-E172)</f>
        <v/>
      </c>
      <c r="K172" s="18" t="str">
        <f aca="false">IF(J172="","",IF(E172=0,"",J172/E172))</f>
        <v/>
      </c>
      <c r="L172" s="19" t="str">
        <f aca="true">IF(OR(D172="",E172=""),"",IF(G172&lt;&gt;"",IF(F172="","",F172-D172),TODAY()-D172))</f>
        <v/>
      </c>
      <c r="M172" s="16" t="str">
        <f aca="false">IF(OR(E172="",G172&lt;&gt;""),"",IFERROR(E172/(1-IFERROR(INDEX('Site Fees'!$B$4:$B$13,MATCH(C172,'Site Fees'!$A$4:$A$13,0)),0)),""))</f>
        <v/>
      </c>
      <c r="N172" s="15" t="str">
        <f aca="false">IF(J172="","",IF(J172&gt;0,"Win",IF(J172&lt;0,"Loss","Even")))</f>
        <v/>
      </c>
    </row>
    <row r="173" customFormat="false" ht="15" hidden="false" customHeight="false" outlineLevel="0" collapsed="false">
      <c r="A173" s="12"/>
      <c r="B173" s="12"/>
      <c r="C173" s="12"/>
      <c r="D173" s="13"/>
      <c r="E173" s="14"/>
      <c r="F173" s="13"/>
      <c r="G173" s="14"/>
      <c r="H173" s="15" t="str">
        <f aca="false">IF(E173="","",IF(G173&lt;&gt;"","Sold","Holding"))</f>
        <v/>
      </c>
      <c r="I173" s="16" t="str">
        <f aca="false">IF(OR(E173="",G173=""),"",G173*IFERROR(INDEX('Site Fees'!$B$4:$B$13,MATCH(C173,'Site Fees'!$A$4:$A$13,0)),0))</f>
        <v/>
      </c>
      <c r="J173" s="17" t="str">
        <f aca="false">IF(OR(E173="",G173=""),"",G173-I173-E173)</f>
        <v/>
      </c>
      <c r="K173" s="18" t="str">
        <f aca="false">IF(J173="","",IF(E173=0,"",J173/E173))</f>
        <v/>
      </c>
      <c r="L173" s="19" t="str">
        <f aca="true">IF(OR(D173="",E173=""),"",IF(G173&lt;&gt;"",IF(F173="","",F173-D173),TODAY()-D173))</f>
        <v/>
      </c>
      <c r="M173" s="16" t="str">
        <f aca="false">IF(OR(E173="",G173&lt;&gt;""),"",IFERROR(E173/(1-IFERROR(INDEX('Site Fees'!$B$4:$B$13,MATCH(C173,'Site Fees'!$A$4:$A$13,0)),0)),""))</f>
        <v/>
      </c>
      <c r="N173" s="15" t="str">
        <f aca="false">IF(J173="","",IF(J173&gt;0,"Win",IF(J173&lt;0,"Loss","Even")))</f>
        <v/>
      </c>
    </row>
    <row r="174" customFormat="false" ht="15" hidden="false" customHeight="false" outlineLevel="0" collapsed="false">
      <c r="A174" s="12"/>
      <c r="B174" s="12"/>
      <c r="C174" s="12"/>
      <c r="D174" s="13"/>
      <c r="E174" s="14"/>
      <c r="F174" s="13"/>
      <c r="G174" s="14"/>
      <c r="H174" s="15" t="str">
        <f aca="false">IF(E174="","",IF(G174&lt;&gt;"","Sold","Holding"))</f>
        <v/>
      </c>
      <c r="I174" s="16" t="str">
        <f aca="false">IF(OR(E174="",G174=""),"",G174*IFERROR(INDEX('Site Fees'!$B$4:$B$13,MATCH(C174,'Site Fees'!$A$4:$A$13,0)),0))</f>
        <v/>
      </c>
      <c r="J174" s="17" t="str">
        <f aca="false">IF(OR(E174="",G174=""),"",G174-I174-E174)</f>
        <v/>
      </c>
      <c r="K174" s="18" t="str">
        <f aca="false">IF(J174="","",IF(E174=0,"",J174/E174))</f>
        <v/>
      </c>
      <c r="L174" s="19" t="str">
        <f aca="true">IF(OR(D174="",E174=""),"",IF(G174&lt;&gt;"",IF(F174="","",F174-D174),TODAY()-D174))</f>
        <v/>
      </c>
      <c r="M174" s="16" t="str">
        <f aca="false">IF(OR(E174="",G174&lt;&gt;""),"",IFERROR(E174/(1-IFERROR(INDEX('Site Fees'!$B$4:$B$13,MATCH(C174,'Site Fees'!$A$4:$A$13,0)),0)),""))</f>
        <v/>
      </c>
      <c r="N174" s="15" t="str">
        <f aca="false">IF(J174="","",IF(J174&gt;0,"Win",IF(J174&lt;0,"Loss","Even")))</f>
        <v/>
      </c>
    </row>
    <row r="175" customFormat="false" ht="15" hidden="false" customHeight="false" outlineLevel="0" collapsed="false">
      <c r="A175" s="12"/>
      <c r="B175" s="12"/>
      <c r="C175" s="12"/>
      <c r="D175" s="13"/>
      <c r="E175" s="14"/>
      <c r="F175" s="13"/>
      <c r="G175" s="14"/>
      <c r="H175" s="15" t="str">
        <f aca="false">IF(E175="","",IF(G175&lt;&gt;"","Sold","Holding"))</f>
        <v/>
      </c>
      <c r="I175" s="16" t="str">
        <f aca="false">IF(OR(E175="",G175=""),"",G175*IFERROR(INDEX('Site Fees'!$B$4:$B$13,MATCH(C175,'Site Fees'!$A$4:$A$13,0)),0))</f>
        <v/>
      </c>
      <c r="J175" s="17" t="str">
        <f aca="false">IF(OR(E175="",G175=""),"",G175-I175-E175)</f>
        <v/>
      </c>
      <c r="K175" s="18" t="str">
        <f aca="false">IF(J175="","",IF(E175=0,"",J175/E175))</f>
        <v/>
      </c>
      <c r="L175" s="19" t="str">
        <f aca="true">IF(OR(D175="",E175=""),"",IF(G175&lt;&gt;"",IF(F175="","",F175-D175),TODAY()-D175))</f>
        <v/>
      </c>
      <c r="M175" s="16" t="str">
        <f aca="false">IF(OR(E175="",G175&lt;&gt;""),"",IFERROR(E175/(1-IFERROR(INDEX('Site Fees'!$B$4:$B$13,MATCH(C175,'Site Fees'!$A$4:$A$13,0)),0)),""))</f>
        <v/>
      </c>
      <c r="N175" s="15" t="str">
        <f aca="false">IF(J175="","",IF(J175&gt;0,"Win",IF(J175&lt;0,"Loss","Even")))</f>
        <v/>
      </c>
    </row>
    <row r="176" customFormat="false" ht="15" hidden="false" customHeight="false" outlineLevel="0" collapsed="false">
      <c r="A176" s="12"/>
      <c r="B176" s="12"/>
      <c r="C176" s="12"/>
      <c r="D176" s="13"/>
      <c r="E176" s="14"/>
      <c r="F176" s="13"/>
      <c r="G176" s="14"/>
      <c r="H176" s="15" t="str">
        <f aca="false">IF(E176="","",IF(G176&lt;&gt;"","Sold","Holding"))</f>
        <v/>
      </c>
      <c r="I176" s="16" t="str">
        <f aca="false">IF(OR(E176="",G176=""),"",G176*IFERROR(INDEX('Site Fees'!$B$4:$B$13,MATCH(C176,'Site Fees'!$A$4:$A$13,0)),0))</f>
        <v/>
      </c>
      <c r="J176" s="17" t="str">
        <f aca="false">IF(OR(E176="",G176=""),"",G176-I176-E176)</f>
        <v/>
      </c>
      <c r="K176" s="18" t="str">
        <f aca="false">IF(J176="","",IF(E176=0,"",J176/E176))</f>
        <v/>
      </c>
      <c r="L176" s="19" t="str">
        <f aca="true">IF(OR(D176="",E176=""),"",IF(G176&lt;&gt;"",IF(F176="","",F176-D176),TODAY()-D176))</f>
        <v/>
      </c>
      <c r="M176" s="16" t="str">
        <f aca="false">IF(OR(E176="",G176&lt;&gt;""),"",IFERROR(E176/(1-IFERROR(INDEX('Site Fees'!$B$4:$B$13,MATCH(C176,'Site Fees'!$A$4:$A$13,0)),0)),""))</f>
        <v/>
      </c>
      <c r="N176" s="15" t="str">
        <f aca="false">IF(J176="","",IF(J176&gt;0,"Win",IF(J176&lt;0,"Loss","Even")))</f>
        <v/>
      </c>
    </row>
    <row r="177" customFormat="false" ht="15" hidden="false" customHeight="false" outlineLevel="0" collapsed="false">
      <c r="A177" s="12"/>
      <c r="B177" s="12"/>
      <c r="C177" s="12"/>
      <c r="D177" s="13"/>
      <c r="E177" s="14"/>
      <c r="F177" s="13"/>
      <c r="G177" s="14"/>
      <c r="H177" s="15" t="str">
        <f aca="false">IF(E177="","",IF(G177&lt;&gt;"","Sold","Holding"))</f>
        <v/>
      </c>
      <c r="I177" s="16" t="str">
        <f aca="false">IF(OR(E177="",G177=""),"",G177*IFERROR(INDEX('Site Fees'!$B$4:$B$13,MATCH(C177,'Site Fees'!$A$4:$A$13,0)),0))</f>
        <v/>
      </c>
      <c r="J177" s="17" t="str">
        <f aca="false">IF(OR(E177="",G177=""),"",G177-I177-E177)</f>
        <v/>
      </c>
      <c r="K177" s="18" t="str">
        <f aca="false">IF(J177="","",IF(E177=0,"",J177/E177))</f>
        <v/>
      </c>
      <c r="L177" s="19" t="str">
        <f aca="true">IF(OR(D177="",E177=""),"",IF(G177&lt;&gt;"",IF(F177="","",F177-D177),TODAY()-D177))</f>
        <v/>
      </c>
      <c r="M177" s="16" t="str">
        <f aca="false">IF(OR(E177="",G177&lt;&gt;""),"",IFERROR(E177/(1-IFERROR(INDEX('Site Fees'!$B$4:$B$13,MATCH(C177,'Site Fees'!$A$4:$A$13,0)),0)),""))</f>
        <v/>
      </c>
      <c r="N177" s="15" t="str">
        <f aca="false">IF(J177="","",IF(J177&gt;0,"Win",IF(J177&lt;0,"Loss","Even")))</f>
        <v/>
      </c>
    </row>
    <row r="178" customFormat="false" ht="15" hidden="false" customHeight="false" outlineLevel="0" collapsed="false">
      <c r="A178" s="12"/>
      <c r="B178" s="12"/>
      <c r="C178" s="12"/>
      <c r="D178" s="13"/>
      <c r="E178" s="14"/>
      <c r="F178" s="13"/>
      <c r="G178" s="14"/>
      <c r="H178" s="15" t="str">
        <f aca="false">IF(E178="","",IF(G178&lt;&gt;"","Sold","Holding"))</f>
        <v/>
      </c>
      <c r="I178" s="16" t="str">
        <f aca="false">IF(OR(E178="",G178=""),"",G178*IFERROR(INDEX('Site Fees'!$B$4:$B$13,MATCH(C178,'Site Fees'!$A$4:$A$13,0)),0))</f>
        <v/>
      </c>
      <c r="J178" s="17" t="str">
        <f aca="false">IF(OR(E178="",G178=""),"",G178-I178-E178)</f>
        <v/>
      </c>
      <c r="K178" s="18" t="str">
        <f aca="false">IF(J178="","",IF(E178=0,"",J178/E178))</f>
        <v/>
      </c>
      <c r="L178" s="19" t="str">
        <f aca="true">IF(OR(D178="",E178=""),"",IF(G178&lt;&gt;"",IF(F178="","",F178-D178),TODAY()-D178))</f>
        <v/>
      </c>
      <c r="M178" s="16" t="str">
        <f aca="false">IF(OR(E178="",G178&lt;&gt;""),"",IFERROR(E178/(1-IFERROR(INDEX('Site Fees'!$B$4:$B$13,MATCH(C178,'Site Fees'!$A$4:$A$13,0)),0)),""))</f>
        <v/>
      </c>
      <c r="N178" s="15" t="str">
        <f aca="false">IF(J178="","",IF(J178&gt;0,"Win",IF(J178&lt;0,"Loss","Even")))</f>
        <v/>
      </c>
    </row>
    <row r="179" customFormat="false" ht="15" hidden="false" customHeight="false" outlineLevel="0" collapsed="false">
      <c r="A179" s="12"/>
      <c r="B179" s="12"/>
      <c r="C179" s="12"/>
      <c r="D179" s="13"/>
      <c r="E179" s="14"/>
      <c r="F179" s="13"/>
      <c r="G179" s="14"/>
      <c r="H179" s="15" t="str">
        <f aca="false">IF(E179="","",IF(G179&lt;&gt;"","Sold","Holding"))</f>
        <v/>
      </c>
      <c r="I179" s="16" t="str">
        <f aca="false">IF(OR(E179="",G179=""),"",G179*IFERROR(INDEX('Site Fees'!$B$4:$B$13,MATCH(C179,'Site Fees'!$A$4:$A$13,0)),0))</f>
        <v/>
      </c>
      <c r="J179" s="17" t="str">
        <f aca="false">IF(OR(E179="",G179=""),"",G179-I179-E179)</f>
        <v/>
      </c>
      <c r="K179" s="18" t="str">
        <f aca="false">IF(J179="","",IF(E179=0,"",J179/E179))</f>
        <v/>
      </c>
      <c r="L179" s="19" t="str">
        <f aca="true">IF(OR(D179="",E179=""),"",IF(G179&lt;&gt;"",IF(F179="","",F179-D179),TODAY()-D179))</f>
        <v/>
      </c>
      <c r="M179" s="16" t="str">
        <f aca="false">IF(OR(E179="",G179&lt;&gt;""),"",IFERROR(E179/(1-IFERROR(INDEX('Site Fees'!$B$4:$B$13,MATCH(C179,'Site Fees'!$A$4:$A$13,0)),0)),""))</f>
        <v/>
      </c>
      <c r="N179" s="15" t="str">
        <f aca="false">IF(J179="","",IF(J179&gt;0,"Win",IF(J179&lt;0,"Loss","Even")))</f>
        <v/>
      </c>
    </row>
    <row r="180" customFormat="false" ht="15" hidden="false" customHeight="false" outlineLevel="0" collapsed="false">
      <c r="A180" s="12"/>
      <c r="B180" s="12"/>
      <c r="C180" s="12"/>
      <c r="D180" s="13"/>
      <c r="E180" s="14"/>
      <c r="F180" s="13"/>
      <c r="G180" s="14"/>
      <c r="H180" s="15" t="str">
        <f aca="false">IF(E180="","",IF(G180&lt;&gt;"","Sold","Holding"))</f>
        <v/>
      </c>
      <c r="I180" s="16" t="str">
        <f aca="false">IF(OR(E180="",G180=""),"",G180*IFERROR(INDEX('Site Fees'!$B$4:$B$13,MATCH(C180,'Site Fees'!$A$4:$A$13,0)),0))</f>
        <v/>
      </c>
      <c r="J180" s="17" t="str">
        <f aca="false">IF(OR(E180="",G180=""),"",G180-I180-E180)</f>
        <v/>
      </c>
      <c r="K180" s="18" t="str">
        <f aca="false">IF(J180="","",IF(E180=0,"",J180/E180))</f>
        <v/>
      </c>
      <c r="L180" s="19" t="str">
        <f aca="true">IF(OR(D180="",E180=""),"",IF(G180&lt;&gt;"",IF(F180="","",F180-D180),TODAY()-D180))</f>
        <v/>
      </c>
      <c r="M180" s="16" t="str">
        <f aca="false">IF(OR(E180="",G180&lt;&gt;""),"",IFERROR(E180/(1-IFERROR(INDEX('Site Fees'!$B$4:$B$13,MATCH(C180,'Site Fees'!$A$4:$A$13,0)),0)),""))</f>
        <v/>
      </c>
      <c r="N180" s="15" t="str">
        <f aca="false">IF(J180="","",IF(J180&gt;0,"Win",IF(J180&lt;0,"Loss","Even")))</f>
        <v/>
      </c>
    </row>
    <row r="181" customFormat="false" ht="15" hidden="false" customHeight="false" outlineLevel="0" collapsed="false">
      <c r="A181" s="12"/>
      <c r="B181" s="12"/>
      <c r="C181" s="12"/>
      <c r="D181" s="13"/>
      <c r="E181" s="14"/>
      <c r="F181" s="13"/>
      <c r="G181" s="14"/>
      <c r="H181" s="15" t="str">
        <f aca="false">IF(E181="","",IF(G181&lt;&gt;"","Sold","Holding"))</f>
        <v/>
      </c>
      <c r="I181" s="16" t="str">
        <f aca="false">IF(OR(E181="",G181=""),"",G181*IFERROR(INDEX('Site Fees'!$B$4:$B$13,MATCH(C181,'Site Fees'!$A$4:$A$13,0)),0))</f>
        <v/>
      </c>
      <c r="J181" s="17" t="str">
        <f aca="false">IF(OR(E181="",G181=""),"",G181-I181-E181)</f>
        <v/>
      </c>
      <c r="K181" s="18" t="str">
        <f aca="false">IF(J181="","",IF(E181=0,"",J181/E181))</f>
        <v/>
      </c>
      <c r="L181" s="19" t="str">
        <f aca="true">IF(OR(D181="",E181=""),"",IF(G181&lt;&gt;"",IF(F181="","",F181-D181),TODAY()-D181))</f>
        <v/>
      </c>
      <c r="M181" s="16" t="str">
        <f aca="false">IF(OR(E181="",G181&lt;&gt;""),"",IFERROR(E181/(1-IFERROR(INDEX('Site Fees'!$B$4:$B$13,MATCH(C181,'Site Fees'!$A$4:$A$13,0)),0)),""))</f>
        <v/>
      </c>
      <c r="N181" s="15" t="str">
        <f aca="false">IF(J181="","",IF(J181&gt;0,"Win",IF(J181&lt;0,"Loss","Even")))</f>
        <v/>
      </c>
    </row>
    <row r="182" customFormat="false" ht="15" hidden="false" customHeight="false" outlineLevel="0" collapsed="false">
      <c r="A182" s="12"/>
      <c r="B182" s="12"/>
      <c r="C182" s="12"/>
      <c r="D182" s="13"/>
      <c r="E182" s="14"/>
      <c r="F182" s="13"/>
      <c r="G182" s="14"/>
      <c r="H182" s="15" t="str">
        <f aca="false">IF(E182="","",IF(G182&lt;&gt;"","Sold","Holding"))</f>
        <v/>
      </c>
      <c r="I182" s="16" t="str">
        <f aca="false">IF(OR(E182="",G182=""),"",G182*IFERROR(INDEX('Site Fees'!$B$4:$B$13,MATCH(C182,'Site Fees'!$A$4:$A$13,0)),0))</f>
        <v/>
      </c>
      <c r="J182" s="17" t="str">
        <f aca="false">IF(OR(E182="",G182=""),"",G182-I182-E182)</f>
        <v/>
      </c>
      <c r="K182" s="18" t="str">
        <f aca="false">IF(J182="","",IF(E182=0,"",J182/E182))</f>
        <v/>
      </c>
      <c r="L182" s="19" t="str">
        <f aca="true">IF(OR(D182="",E182=""),"",IF(G182&lt;&gt;"",IF(F182="","",F182-D182),TODAY()-D182))</f>
        <v/>
      </c>
      <c r="M182" s="16" t="str">
        <f aca="false">IF(OR(E182="",G182&lt;&gt;""),"",IFERROR(E182/(1-IFERROR(INDEX('Site Fees'!$B$4:$B$13,MATCH(C182,'Site Fees'!$A$4:$A$13,0)),0)),""))</f>
        <v/>
      </c>
      <c r="N182" s="15" t="str">
        <f aca="false">IF(J182="","",IF(J182&gt;0,"Win",IF(J182&lt;0,"Loss","Even")))</f>
        <v/>
      </c>
    </row>
    <row r="183" customFormat="false" ht="15" hidden="false" customHeight="false" outlineLevel="0" collapsed="false">
      <c r="A183" s="12"/>
      <c r="B183" s="12"/>
      <c r="C183" s="12"/>
      <c r="D183" s="13"/>
      <c r="E183" s="14"/>
      <c r="F183" s="13"/>
      <c r="G183" s="14"/>
      <c r="H183" s="15" t="str">
        <f aca="false">IF(E183="","",IF(G183&lt;&gt;"","Sold","Holding"))</f>
        <v/>
      </c>
      <c r="I183" s="16" t="str">
        <f aca="false">IF(OR(E183="",G183=""),"",G183*IFERROR(INDEX('Site Fees'!$B$4:$B$13,MATCH(C183,'Site Fees'!$A$4:$A$13,0)),0))</f>
        <v/>
      </c>
      <c r="J183" s="17" t="str">
        <f aca="false">IF(OR(E183="",G183=""),"",G183-I183-E183)</f>
        <v/>
      </c>
      <c r="K183" s="18" t="str">
        <f aca="false">IF(J183="","",IF(E183=0,"",J183/E183))</f>
        <v/>
      </c>
      <c r="L183" s="19" t="str">
        <f aca="true">IF(OR(D183="",E183=""),"",IF(G183&lt;&gt;"",IF(F183="","",F183-D183),TODAY()-D183))</f>
        <v/>
      </c>
      <c r="M183" s="16" t="str">
        <f aca="false">IF(OR(E183="",G183&lt;&gt;""),"",IFERROR(E183/(1-IFERROR(INDEX('Site Fees'!$B$4:$B$13,MATCH(C183,'Site Fees'!$A$4:$A$13,0)),0)),""))</f>
        <v/>
      </c>
      <c r="N183" s="15" t="str">
        <f aca="false">IF(J183="","",IF(J183&gt;0,"Win",IF(J183&lt;0,"Loss","Even")))</f>
        <v/>
      </c>
    </row>
    <row r="184" customFormat="false" ht="15" hidden="false" customHeight="false" outlineLevel="0" collapsed="false">
      <c r="A184" s="12"/>
      <c r="B184" s="12"/>
      <c r="C184" s="12"/>
      <c r="D184" s="13"/>
      <c r="E184" s="14"/>
      <c r="F184" s="13"/>
      <c r="G184" s="14"/>
      <c r="H184" s="15" t="str">
        <f aca="false">IF(E184="","",IF(G184&lt;&gt;"","Sold","Holding"))</f>
        <v/>
      </c>
      <c r="I184" s="16" t="str">
        <f aca="false">IF(OR(E184="",G184=""),"",G184*IFERROR(INDEX('Site Fees'!$B$4:$B$13,MATCH(C184,'Site Fees'!$A$4:$A$13,0)),0))</f>
        <v/>
      </c>
      <c r="J184" s="17" t="str">
        <f aca="false">IF(OR(E184="",G184=""),"",G184-I184-E184)</f>
        <v/>
      </c>
      <c r="K184" s="18" t="str">
        <f aca="false">IF(J184="","",IF(E184=0,"",J184/E184))</f>
        <v/>
      </c>
      <c r="L184" s="19" t="str">
        <f aca="true">IF(OR(D184="",E184=""),"",IF(G184&lt;&gt;"",IF(F184="","",F184-D184),TODAY()-D184))</f>
        <v/>
      </c>
      <c r="M184" s="16" t="str">
        <f aca="false">IF(OR(E184="",G184&lt;&gt;""),"",IFERROR(E184/(1-IFERROR(INDEX('Site Fees'!$B$4:$B$13,MATCH(C184,'Site Fees'!$A$4:$A$13,0)),0)),""))</f>
        <v/>
      </c>
      <c r="N184" s="15" t="str">
        <f aca="false">IF(J184="","",IF(J184&gt;0,"Win",IF(J184&lt;0,"Loss","Even")))</f>
        <v/>
      </c>
    </row>
    <row r="185" customFormat="false" ht="15" hidden="false" customHeight="false" outlineLevel="0" collapsed="false">
      <c r="A185" s="12"/>
      <c r="B185" s="12"/>
      <c r="C185" s="12"/>
      <c r="D185" s="13"/>
      <c r="E185" s="14"/>
      <c r="F185" s="13"/>
      <c r="G185" s="14"/>
      <c r="H185" s="15" t="str">
        <f aca="false">IF(E185="","",IF(G185&lt;&gt;"","Sold","Holding"))</f>
        <v/>
      </c>
      <c r="I185" s="16" t="str">
        <f aca="false">IF(OR(E185="",G185=""),"",G185*IFERROR(INDEX('Site Fees'!$B$4:$B$13,MATCH(C185,'Site Fees'!$A$4:$A$13,0)),0))</f>
        <v/>
      </c>
      <c r="J185" s="17" t="str">
        <f aca="false">IF(OR(E185="",G185=""),"",G185-I185-E185)</f>
        <v/>
      </c>
      <c r="K185" s="18" t="str">
        <f aca="false">IF(J185="","",IF(E185=0,"",J185/E185))</f>
        <v/>
      </c>
      <c r="L185" s="19" t="str">
        <f aca="true">IF(OR(D185="",E185=""),"",IF(G185&lt;&gt;"",IF(F185="","",F185-D185),TODAY()-D185))</f>
        <v/>
      </c>
      <c r="M185" s="16" t="str">
        <f aca="false">IF(OR(E185="",G185&lt;&gt;""),"",IFERROR(E185/(1-IFERROR(INDEX('Site Fees'!$B$4:$B$13,MATCH(C185,'Site Fees'!$A$4:$A$13,0)),0)),""))</f>
        <v/>
      </c>
      <c r="N185" s="15" t="str">
        <f aca="false">IF(J185="","",IF(J185&gt;0,"Win",IF(J185&lt;0,"Loss","Even")))</f>
        <v/>
      </c>
    </row>
    <row r="186" customFormat="false" ht="15" hidden="false" customHeight="false" outlineLevel="0" collapsed="false">
      <c r="A186" s="12"/>
      <c r="B186" s="12"/>
      <c r="C186" s="12"/>
      <c r="D186" s="13"/>
      <c r="E186" s="14"/>
      <c r="F186" s="13"/>
      <c r="G186" s="14"/>
      <c r="H186" s="15" t="str">
        <f aca="false">IF(E186="","",IF(G186&lt;&gt;"","Sold","Holding"))</f>
        <v/>
      </c>
      <c r="I186" s="16" t="str">
        <f aca="false">IF(OR(E186="",G186=""),"",G186*IFERROR(INDEX('Site Fees'!$B$4:$B$13,MATCH(C186,'Site Fees'!$A$4:$A$13,0)),0))</f>
        <v/>
      </c>
      <c r="J186" s="17" t="str">
        <f aca="false">IF(OR(E186="",G186=""),"",G186-I186-E186)</f>
        <v/>
      </c>
      <c r="K186" s="18" t="str">
        <f aca="false">IF(J186="","",IF(E186=0,"",J186/E186))</f>
        <v/>
      </c>
      <c r="L186" s="19" t="str">
        <f aca="true">IF(OR(D186="",E186=""),"",IF(G186&lt;&gt;"",IF(F186="","",F186-D186),TODAY()-D186))</f>
        <v/>
      </c>
      <c r="M186" s="16" t="str">
        <f aca="false">IF(OR(E186="",G186&lt;&gt;""),"",IFERROR(E186/(1-IFERROR(INDEX('Site Fees'!$B$4:$B$13,MATCH(C186,'Site Fees'!$A$4:$A$13,0)),0)),""))</f>
        <v/>
      </c>
      <c r="N186" s="15" t="str">
        <f aca="false">IF(J186="","",IF(J186&gt;0,"Win",IF(J186&lt;0,"Loss","Even")))</f>
        <v/>
      </c>
    </row>
    <row r="187" customFormat="false" ht="15" hidden="false" customHeight="false" outlineLevel="0" collapsed="false">
      <c r="A187" s="12"/>
      <c r="B187" s="12"/>
      <c r="C187" s="12"/>
      <c r="D187" s="13"/>
      <c r="E187" s="14"/>
      <c r="F187" s="13"/>
      <c r="G187" s="14"/>
      <c r="H187" s="15" t="str">
        <f aca="false">IF(E187="","",IF(G187&lt;&gt;"","Sold","Holding"))</f>
        <v/>
      </c>
      <c r="I187" s="16" t="str">
        <f aca="false">IF(OR(E187="",G187=""),"",G187*IFERROR(INDEX('Site Fees'!$B$4:$B$13,MATCH(C187,'Site Fees'!$A$4:$A$13,0)),0))</f>
        <v/>
      </c>
      <c r="J187" s="17" t="str">
        <f aca="false">IF(OR(E187="",G187=""),"",G187-I187-E187)</f>
        <v/>
      </c>
      <c r="K187" s="18" t="str">
        <f aca="false">IF(J187="","",IF(E187=0,"",J187/E187))</f>
        <v/>
      </c>
      <c r="L187" s="19" t="str">
        <f aca="true">IF(OR(D187="",E187=""),"",IF(G187&lt;&gt;"",IF(F187="","",F187-D187),TODAY()-D187))</f>
        <v/>
      </c>
      <c r="M187" s="16" t="str">
        <f aca="false">IF(OR(E187="",G187&lt;&gt;""),"",IFERROR(E187/(1-IFERROR(INDEX('Site Fees'!$B$4:$B$13,MATCH(C187,'Site Fees'!$A$4:$A$13,0)),0)),""))</f>
        <v/>
      </c>
      <c r="N187" s="15" t="str">
        <f aca="false">IF(J187="","",IF(J187&gt;0,"Win",IF(J187&lt;0,"Loss","Even")))</f>
        <v/>
      </c>
    </row>
    <row r="188" customFormat="false" ht="15" hidden="false" customHeight="false" outlineLevel="0" collapsed="false">
      <c r="A188" s="12"/>
      <c r="B188" s="12"/>
      <c r="C188" s="12"/>
      <c r="D188" s="13"/>
      <c r="E188" s="14"/>
      <c r="F188" s="13"/>
      <c r="G188" s="14"/>
      <c r="H188" s="15" t="str">
        <f aca="false">IF(E188="","",IF(G188&lt;&gt;"","Sold","Holding"))</f>
        <v/>
      </c>
      <c r="I188" s="16" t="str">
        <f aca="false">IF(OR(E188="",G188=""),"",G188*IFERROR(INDEX('Site Fees'!$B$4:$B$13,MATCH(C188,'Site Fees'!$A$4:$A$13,0)),0))</f>
        <v/>
      </c>
      <c r="J188" s="17" t="str">
        <f aca="false">IF(OR(E188="",G188=""),"",G188-I188-E188)</f>
        <v/>
      </c>
      <c r="K188" s="18" t="str">
        <f aca="false">IF(J188="","",IF(E188=0,"",J188/E188))</f>
        <v/>
      </c>
      <c r="L188" s="19" t="str">
        <f aca="true">IF(OR(D188="",E188=""),"",IF(G188&lt;&gt;"",IF(F188="","",F188-D188),TODAY()-D188))</f>
        <v/>
      </c>
      <c r="M188" s="16" t="str">
        <f aca="false">IF(OR(E188="",G188&lt;&gt;""),"",IFERROR(E188/(1-IFERROR(INDEX('Site Fees'!$B$4:$B$13,MATCH(C188,'Site Fees'!$A$4:$A$13,0)),0)),""))</f>
        <v/>
      </c>
      <c r="N188" s="15" t="str">
        <f aca="false">IF(J188="","",IF(J188&gt;0,"Win",IF(J188&lt;0,"Loss","Even")))</f>
        <v/>
      </c>
    </row>
    <row r="189" customFormat="false" ht="15" hidden="false" customHeight="false" outlineLevel="0" collapsed="false">
      <c r="A189" s="12"/>
      <c r="B189" s="12"/>
      <c r="C189" s="12"/>
      <c r="D189" s="13"/>
      <c r="E189" s="14"/>
      <c r="F189" s="13"/>
      <c r="G189" s="14"/>
      <c r="H189" s="15" t="str">
        <f aca="false">IF(E189="","",IF(G189&lt;&gt;"","Sold","Holding"))</f>
        <v/>
      </c>
      <c r="I189" s="16" t="str">
        <f aca="false">IF(OR(E189="",G189=""),"",G189*IFERROR(INDEX('Site Fees'!$B$4:$B$13,MATCH(C189,'Site Fees'!$A$4:$A$13,0)),0))</f>
        <v/>
      </c>
      <c r="J189" s="17" t="str">
        <f aca="false">IF(OR(E189="",G189=""),"",G189-I189-E189)</f>
        <v/>
      </c>
      <c r="K189" s="18" t="str">
        <f aca="false">IF(J189="","",IF(E189=0,"",J189/E189))</f>
        <v/>
      </c>
      <c r="L189" s="19" t="str">
        <f aca="true">IF(OR(D189="",E189=""),"",IF(G189&lt;&gt;"",IF(F189="","",F189-D189),TODAY()-D189))</f>
        <v/>
      </c>
      <c r="M189" s="16" t="str">
        <f aca="false">IF(OR(E189="",G189&lt;&gt;""),"",IFERROR(E189/(1-IFERROR(INDEX('Site Fees'!$B$4:$B$13,MATCH(C189,'Site Fees'!$A$4:$A$13,0)),0)),""))</f>
        <v/>
      </c>
      <c r="N189" s="15" t="str">
        <f aca="false">IF(J189="","",IF(J189&gt;0,"Win",IF(J189&lt;0,"Loss","Even")))</f>
        <v/>
      </c>
    </row>
    <row r="190" customFormat="false" ht="15" hidden="false" customHeight="false" outlineLevel="0" collapsed="false">
      <c r="A190" s="12"/>
      <c r="B190" s="12"/>
      <c r="C190" s="12"/>
      <c r="D190" s="13"/>
      <c r="E190" s="14"/>
      <c r="F190" s="13"/>
      <c r="G190" s="14"/>
      <c r="H190" s="15" t="str">
        <f aca="false">IF(E190="","",IF(G190&lt;&gt;"","Sold","Holding"))</f>
        <v/>
      </c>
      <c r="I190" s="16" t="str">
        <f aca="false">IF(OR(E190="",G190=""),"",G190*IFERROR(INDEX('Site Fees'!$B$4:$B$13,MATCH(C190,'Site Fees'!$A$4:$A$13,0)),0))</f>
        <v/>
      </c>
      <c r="J190" s="17" t="str">
        <f aca="false">IF(OR(E190="",G190=""),"",G190-I190-E190)</f>
        <v/>
      </c>
      <c r="K190" s="18" t="str">
        <f aca="false">IF(J190="","",IF(E190=0,"",J190/E190))</f>
        <v/>
      </c>
      <c r="L190" s="19" t="str">
        <f aca="true">IF(OR(D190="",E190=""),"",IF(G190&lt;&gt;"",IF(F190="","",F190-D190),TODAY()-D190))</f>
        <v/>
      </c>
      <c r="M190" s="16" t="str">
        <f aca="false">IF(OR(E190="",G190&lt;&gt;""),"",IFERROR(E190/(1-IFERROR(INDEX('Site Fees'!$B$4:$B$13,MATCH(C190,'Site Fees'!$A$4:$A$13,0)),0)),""))</f>
        <v/>
      </c>
      <c r="N190" s="15" t="str">
        <f aca="false">IF(J190="","",IF(J190&gt;0,"Win",IF(J190&lt;0,"Loss","Even")))</f>
        <v/>
      </c>
    </row>
    <row r="191" customFormat="false" ht="15" hidden="false" customHeight="false" outlineLevel="0" collapsed="false">
      <c r="A191" s="12"/>
      <c r="B191" s="12"/>
      <c r="C191" s="12"/>
      <c r="D191" s="13"/>
      <c r="E191" s="14"/>
      <c r="F191" s="13"/>
      <c r="G191" s="14"/>
      <c r="H191" s="15" t="str">
        <f aca="false">IF(E191="","",IF(G191&lt;&gt;"","Sold","Holding"))</f>
        <v/>
      </c>
      <c r="I191" s="16" t="str">
        <f aca="false">IF(OR(E191="",G191=""),"",G191*IFERROR(INDEX('Site Fees'!$B$4:$B$13,MATCH(C191,'Site Fees'!$A$4:$A$13,0)),0))</f>
        <v/>
      </c>
      <c r="J191" s="17" t="str">
        <f aca="false">IF(OR(E191="",G191=""),"",G191-I191-E191)</f>
        <v/>
      </c>
      <c r="K191" s="18" t="str">
        <f aca="false">IF(J191="","",IF(E191=0,"",J191/E191))</f>
        <v/>
      </c>
      <c r="L191" s="19" t="str">
        <f aca="true">IF(OR(D191="",E191=""),"",IF(G191&lt;&gt;"",IF(F191="","",F191-D191),TODAY()-D191))</f>
        <v/>
      </c>
      <c r="M191" s="16" t="str">
        <f aca="false">IF(OR(E191="",G191&lt;&gt;""),"",IFERROR(E191/(1-IFERROR(INDEX('Site Fees'!$B$4:$B$13,MATCH(C191,'Site Fees'!$A$4:$A$13,0)),0)),""))</f>
        <v/>
      </c>
      <c r="N191" s="15" t="str">
        <f aca="false">IF(J191="","",IF(J191&gt;0,"Win",IF(J191&lt;0,"Loss","Even")))</f>
        <v/>
      </c>
    </row>
    <row r="192" customFormat="false" ht="15" hidden="false" customHeight="false" outlineLevel="0" collapsed="false">
      <c r="A192" s="12"/>
      <c r="B192" s="12"/>
      <c r="C192" s="12"/>
      <c r="D192" s="13"/>
      <c r="E192" s="14"/>
      <c r="F192" s="13"/>
      <c r="G192" s="14"/>
      <c r="H192" s="15" t="str">
        <f aca="false">IF(E192="","",IF(G192&lt;&gt;"","Sold","Holding"))</f>
        <v/>
      </c>
      <c r="I192" s="16" t="str">
        <f aca="false">IF(OR(E192="",G192=""),"",G192*IFERROR(INDEX('Site Fees'!$B$4:$B$13,MATCH(C192,'Site Fees'!$A$4:$A$13,0)),0))</f>
        <v/>
      </c>
      <c r="J192" s="17" t="str">
        <f aca="false">IF(OR(E192="",G192=""),"",G192-I192-E192)</f>
        <v/>
      </c>
      <c r="K192" s="18" t="str">
        <f aca="false">IF(J192="","",IF(E192=0,"",J192/E192))</f>
        <v/>
      </c>
      <c r="L192" s="19" t="str">
        <f aca="true">IF(OR(D192="",E192=""),"",IF(G192&lt;&gt;"",IF(F192="","",F192-D192),TODAY()-D192))</f>
        <v/>
      </c>
      <c r="M192" s="16" t="str">
        <f aca="false">IF(OR(E192="",G192&lt;&gt;""),"",IFERROR(E192/(1-IFERROR(INDEX('Site Fees'!$B$4:$B$13,MATCH(C192,'Site Fees'!$A$4:$A$13,0)),0)),""))</f>
        <v/>
      </c>
      <c r="N192" s="15" t="str">
        <f aca="false">IF(J192="","",IF(J192&gt;0,"Win",IF(J192&lt;0,"Loss","Even")))</f>
        <v/>
      </c>
    </row>
    <row r="193" customFormat="false" ht="15" hidden="false" customHeight="false" outlineLevel="0" collapsed="false">
      <c r="A193" s="12"/>
      <c r="B193" s="12"/>
      <c r="C193" s="12"/>
      <c r="D193" s="13"/>
      <c r="E193" s="14"/>
      <c r="F193" s="13"/>
      <c r="G193" s="14"/>
      <c r="H193" s="15" t="str">
        <f aca="false">IF(E193="","",IF(G193&lt;&gt;"","Sold","Holding"))</f>
        <v/>
      </c>
      <c r="I193" s="16" t="str">
        <f aca="false">IF(OR(E193="",G193=""),"",G193*IFERROR(INDEX('Site Fees'!$B$4:$B$13,MATCH(C193,'Site Fees'!$A$4:$A$13,0)),0))</f>
        <v/>
      </c>
      <c r="J193" s="17" t="str">
        <f aca="false">IF(OR(E193="",G193=""),"",G193-I193-E193)</f>
        <v/>
      </c>
      <c r="K193" s="18" t="str">
        <f aca="false">IF(J193="","",IF(E193=0,"",J193/E193))</f>
        <v/>
      </c>
      <c r="L193" s="19" t="str">
        <f aca="true">IF(OR(D193="",E193=""),"",IF(G193&lt;&gt;"",IF(F193="","",F193-D193),TODAY()-D193))</f>
        <v/>
      </c>
      <c r="M193" s="16" t="str">
        <f aca="false">IF(OR(E193="",G193&lt;&gt;""),"",IFERROR(E193/(1-IFERROR(INDEX('Site Fees'!$B$4:$B$13,MATCH(C193,'Site Fees'!$A$4:$A$13,0)),0)),""))</f>
        <v/>
      </c>
      <c r="N193" s="15" t="str">
        <f aca="false">IF(J193="","",IF(J193&gt;0,"Win",IF(J193&lt;0,"Loss","Even")))</f>
        <v/>
      </c>
    </row>
    <row r="194" customFormat="false" ht="15" hidden="false" customHeight="false" outlineLevel="0" collapsed="false">
      <c r="A194" s="12"/>
      <c r="B194" s="12"/>
      <c r="C194" s="12"/>
      <c r="D194" s="13"/>
      <c r="E194" s="14"/>
      <c r="F194" s="13"/>
      <c r="G194" s="14"/>
      <c r="H194" s="15" t="str">
        <f aca="false">IF(E194="","",IF(G194&lt;&gt;"","Sold","Holding"))</f>
        <v/>
      </c>
      <c r="I194" s="16" t="str">
        <f aca="false">IF(OR(E194="",G194=""),"",G194*IFERROR(INDEX('Site Fees'!$B$4:$B$13,MATCH(C194,'Site Fees'!$A$4:$A$13,0)),0))</f>
        <v/>
      </c>
      <c r="J194" s="17" t="str">
        <f aca="false">IF(OR(E194="",G194=""),"",G194-I194-E194)</f>
        <v/>
      </c>
      <c r="K194" s="18" t="str">
        <f aca="false">IF(J194="","",IF(E194=0,"",J194/E194))</f>
        <v/>
      </c>
      <c r="L194" s="19" t="str">
        <f aca="true">IF(OR(D194="",E194=""),"",IF(G194&lt;&gt;"",IF(F194="","",F194-D194),TODAY()-D194))</f>
        <v/>
      </c>
      <c r="M194" s="16" t="str">
        <f aca="false">IF(OR(E194="",G194&lt;&gt;""),"",IFERROR(E194/(1-IFERROR(INDEX('Site Fees'!$B$4:$B$13,MATCH(C194,'Site Fees'!$A$4:$A$13,0)),0)),""))</f>
        <v/>
      </c>
      <c r="N194" s="15" t="str">
        <f aca="false">IF(J194="","",IF(J194&gt;0,"Win",IF(J194&lt;0,"Loss","Even")))</f>
        <v/>
      </c>
    </row>
    <row r="195" customFormat="false" ht="15" hidden="false" customHeight="false" outlineLevel="0" collapsed="false">
      <c r="A195" s="12"/>
      <c r="B195" s="12"/>
      <c r="C195" s="12"/>
      <c r="D195" s="13"/>
      <c r="E195" s="14"/>
      <c r="F195" s="13"/>
      <c r="G195" s="14"/>
      <c r="H195" s="15" t="str">
        <f aca="false">IF(E195="","",IF(G195&lt;&gt;"","Sold","Holding"))</f>
        <v/>
      </c>
      <c r="I195" s="16" t="str">
        <f aca="false">IF(OR(E195="",G195=""),"",G195*IFERROR(INDEX('Site Fees'!$B$4:$B$13,MATCH(C195,'Site Fees'!$A$4:$A$13,0)),0))</f>
        <v/>
      </c>
      <c r="J195" s="17" t="str">
        <f aca="false">IF(OR(E195="",G195=""),"",G195-I195-E195)</f>
        <v/>
      </c>
      <c r="K195" s="18" t="str">
        <f aca="false">IF(J195="","",IF(E195=0,"",J195/E195))</f>
        <v/>
      </c>
      <c r="L195" s="19" t="str">
        <f aca="true">IF(OR(D195="",E195=""),"",IF(G195&lt;&gt;"",IF(F195="","",F195-D195),TODAY()-D195))</f>
        <v/>
      </c>
      <c r="M195" s="16" t="str">
        <f aca="false">IF(OR(E195="",G195&lt;&gt;""),"",IFERROR(E195/(1-IFERROR(INDEX('Site Fees'!$B$4:$B$13,MATCH(C195,'Site Fees'!$A$4:$A$13,0)),0)),""))</f>
        <v/>
      </c>
      <c r="N195" s="15" t="str">
        <f aca="false">IF(J195="","",IF(J195&gt;0,"Win",IF(J195&lt;0,"Loss","Even")))</f>
        <v/>
      </c>
    </row>
    <row r="196" customFormat="false" ht="15" hidden="false" customHeight="false" outlineLevel="0" collapsed="false">
      <c r="A196" s="12"/>
      <c r="B196" s="12"/>
      <c r="C196" s="12"/>
      <c r="D196" s="13"/>
      <c r="E196" s="14"/>
      <c r="F196" s="13"/>
      <c r="G196" s="14"/>
      <c r="H196" s="15" t="str">
        <f aca="false">IF(E196="","",IF(G196&lt;&gt;"","Sold","Holding"))</f>
        <v/>
      </c>
      <c r="I196" s="16" t="str">
        <f aca="false">IF(OR(E196="",G196=""),"",G196*IFERROR(INDEX('Site Fees'!$B$4:$B$13,MATCH(C196,'Site Fees'!$A$4:$A$13,0)),0))</f>
        <v/>
      </c>
      <c r="J196" s="17" t="str">
        <f aca="false">IF(OR(E196="",G196=""),"",G196-I196-E196)</f>
        <v/>
      </c>
      <c r="K196" s="18" t="str">
        <f aca="false">IF(J196="","",IF(E196=0,"",J196/E196))</f>
        <v/>
      </c>
      <c r="L196" s="19" t="str">
        <f aca="true">IF(OR(D196="",E196=""),"",IF(G196&lt;&gt;"",IF(F196="","",F196-D196),TODAY()-D196))</f>
        <v/>
      </c>
      <c r="M196" s="16" t="str">
        <f aca="false">IF(OR(E196="",G196&lt;&gt;""),"",IFERROR(E196/(1-IFERROR(INDEX('Site Fees'!$B$4:$B$13,MATCH(C196,'Site Fees'!$A$4:$A$13,0)),0)),""))</f>
        <v/>
      </c>
      <c r="N196" s="15" t="str">
        <f aca="false">IF(J196="","",IF(J196&gt;0,"Win",IF(J196&lt;0,"Loss","Even")))</f>
        <v/>
      </c>
    </row>
    <row r="197" customFormat="false" ht="15" hidden="false" customHeight="false" outlineLevel="0" collapsed="false">
      <c r="A197" s="12"/>
      <c r="B197" s="12"/>
      <c r="C197" s="12"/>
      <c r="D197" s="13"/>
      <c r="E197" s="14"/>
      <c r="F197" s="13"/>
      <c r="G197" s="14"/>
      <c r="H197" s="15" t="str">
        <f aca="false">IF(E197="","",IF(G197&lt;&gt;"","Sold","Holding"))</f>
        <v/>
      </c>
      <c r="I197" s="16" t="str">
        <f aca="false">IF(OR(E197="",G197=""),"",G197*IFERROR(INDEX('Site Fees'!$B$4:$B$13,MATCH(C197,'Site Fees'!$A$4:$A$13,0)),0))</f>
        <v/>
      </c>
      <c r="J197" s="17" t="str">
        <f aca="false">IF(OR(E197="",G197=""),"",G197-I197-E197)</f>
        <v/>
      </c>
      <c r="K197" s="18" t="str">
        <f aca="false">IF(J197="","",IF(E197=0,"",J197/E197))</f>
        <v/>
      </c>
      <c r="L197" s="19" t="str">
        <f aca="true">IF(OR(D197="",E197=""),"",IF(G197&lt;&gt;"",IF(F197="","",F197-D197),TODAY()-D197))</f>
        <v/>
      </c>
      <c r="M197" s="16" t="str">
        <f aca="false">IF(OR(E197="",G197&lt;&gt;""),"",IFERROR(E197/(1-IFERROR(INDEX('Site Fees'!$B$4:$B$13,MATCH(C197,'Site Fees'!$A$4:$A$13,0)),0)),""))</f>
        <v/>
      </c>
      <c r="N197" s="15" t="str">
        <f aca="false">IF(J197="","",IF(J197&gt;0,"Win",IF(J197&lt;0,"Loss","Even")))</f>
        <v/>
      </c>
    </row>
    <row r="198" customFormat="false" ht="15" hidden="false" customHeight="false" outlineLevel="0" collapsed="false">
      <c r="A198" s="12"/>
      <c r="B198" s="12"/>
      <c r="C198" s="12"/>
      <c r="D198" s="13"/>
      <c r="E198" s="14"/>
      <c r="F198" s="13"/>
      <c r="G198" s="14"/>
      <c r="H198" s="15" t="str">
        <f aca="false">IF(E198="","",IF(G198&lt;&gt;"","Sold","Holding"))</f>
        <v/>
      </c>
      <c r="I198" s="16" t="str">
        <f aca="false">IF(OR(E198="",G198=""),"",G198*IFERROR(INDEX('Site Fees'!$B$4:$B$13,MATCH(C198,'Site Fees'!$A$4:$A$13,0)),0))</f>
        <v/>
      </c>
      <c r="J198" s="17" t="str">
        <f aca="false">IF(OR(E198="",G198=""),"",G198-I198-E198)</f>
        <v/>
      </c>
      <c r="K198" s="18" t="str">
        <f aca="false">IF(J198="","",IF(E198=0,"",J198/E198))</f>
        <v/>
      </c>
      <c r="L198" s="19" t="str">
        <f aca="true">IF(OR(D198="",E198=""),"",IF(G198&lt;&gt;"",IF(F198="","",F198-D198),TODAY()-D198))</f>
        <v/>
      </c>
      <c r="M198" s="16" t="str">
        <f aca="false">IF(OR(E198="",G198&lt;&gt;""),"",IFERROR(E198/(1-IFERROR(INDEX('Site Fees'!$B$4:$B$13,MATCH(C198,'Site Fees'!$A$4:$A$13,0)),0)),""))</f>
        <v/>
      </c>
      <c r="N198" s="15" t="str">
        <f aca="false">IF(J198="","",IF(J198&gt;0,"Win",IF(J198&lt;0,"Loss","Even")))</f>
        <v/>
      </c>
    </row>
    <row r="199" customFormat="false" ht="15" hidden="false" customHeight="false" outlineLevel="0" collapsed="false">
      <c r="A199" s="12"/>
      <c r="B199" s="12"/>
      <c r="C199" s="12"/>
      <c r="D199" s="13"/>
      <c r="E199" s="14"/>
      <c r="F199" s="13"/>
      <c r="G199" s="14"/>
      <c r="H199" s="15" t="str">
        <f aca="false">IF(E199="","",IF(G199&lt;&gt;"","Sold","Holding"))</f>
        <v/>
      </c>
      <c r="I199" s="16" t="str">
        <f aca="false">IF(OR(E199="",G199=""),"",G199*IFERROR(INDEX('Site Fees'!$B$4:$B$13,MATCH(C199,'Site Fees'!$A$4:$A$13,0)),0))</f>
        <v/>
      </c>
      <c r="J199" s="17" t="str">
        <f aca="false">IF(OR(E199="",G199=""),"",G199-I199-E199)</f>
        <v/>
      </c>
      <c r="K199" s="18" t="str">
        <f aca="false">IF(J199="","",IF(E199=0,"",J199/E199))</f>
        <v/>
      </c>
      <c r="L199" s="19" t="str">
        <f aca="true">IF(OR(D199="",E199=""),"",IF(G199&lt;&gt;"",IF(F199="","",F199-D199),TODAY()-D199))</f>
        <v/>
      </c>
      <c r="M199" s="16" t="str">
        <f aca="false">IF(OR(E199="",G199&lt;&gt;""),"",IFERROR(E199/(1-IFERROR(INDEX('Site Fees'!$B$4:$B$13,MATCH(C199,'Site Fees'!$A$4:$A$13,0)),0)),""))</f>
        <v/>
      </c>
      <c r="N199" s="15" t="str">
        <f aca="false">IF(J199="","",IF(J199&gt;0,"Win",IF(J199&lt;0,"Loss","Even")))</f>
        <v/>
      </c>
    </row>
    <row r="200" customFormat="false" ht="15" hidden="false" customHeight="false" outlineLevel="0" collapsed="false">
      <c r="A200" s="12"/>
      <c r="B200" s="12"/>
      <c r="C200" s="12"/>
      <c r="D200" s="13"/>
      <c r="E200" s="14"/>
      <c r="F200" s="13"/>
      <c r="G200" s="14"/>
      <c r="H200" s="15" t="str">
        <f aca="false">IF(E200="","",IF(G200&lt;&gt;"","Sold","Holding"))</f>
        <v/>
      </c>
      <c r="I200" s="16" t="str">
        <f aca="false">IF(OR(E200="",G200=""),"",G200*IFERROR(INDEX('Site Fees'!$B$4:$B$13,MATCH(C200,'Site Fees'!$A$4:$A$13,0)),0))</f>
        <v/>
      </c>
      <c r="J200" s="17" t="str">
        <f aca="false">IF(OR(E200="",G200=""),"",G200-I200-E200)</f>
        <v/>
      </c>
      <c r="K200" s="18" t="str">
        <f aca="false">IF(J200="","",IF(E200=0,"",J200/E200))</f>
        <v/>
      </c>
      <c r="L200" s="19" t="str">
        <f aca="true">IF(OR(D200="",E200=""),"",IF(G200&lt;&gt;"",IF(F200="","",F200-D200),TODAY()-D200))</f>
        <v/>
      </c>
      <c r="M200" s="16" t="str">
        <f aca="false">IF(OR(E200="",G200&lt;&gt;""),"",IFERROR(E200/(1-IFERROR(INDEX('Site Fees'!$B$4:$B$13,MATCH(C200,'Site Fees'!$A$4:$A$13,0)),0)),""))</f>
        <v/>
      </c>
      <c r="N200" s="15" t="str">
        <f aca="false">IF(J200="","",IF(J200&gt;0,"Win",IF(J200&lt;0,"Loss","Even")))</f>
        <v/>
      </c>
    </row>
    <row r="201" customFormat="false" ht="15" hidden="false" customHeight="false" outlineLevel="0" collapsed="false">
      <c r="A201" s="12"/>
      <c r="B201" s="12"/>
      <c r="C201" s="12"/>
      <c r="D201" s="13"/>
      <c r="E201" s="14"/>
      <c r="F201" s="13"/>
      <c r="G201" s="14"/>
      <c r="H201" s="15" t="str">
        <f aca="false">IF(E201="","",IF(G201&lt;&gt;"","Sold","Holding"))</f>
        <v/>
      </c>
      <c r="I201" s="16" t="str">
        <f aca="false">IF(OR(E201="",G201=""),"",G201*IFERROR(INDEX('Site Fees'!$B$4:$B$13,MATCH(C201,'Site Fees'!$A$4:$A$13,0)),0))</f>
        <v/>
      </c>
      <c r="J201" s="17" t="str">
        <f aca="false">IF(OR(E201="",G201=""),"",G201-I201-E201)</f>
        <v/>
      </c>
      <c r="K201" s="18" t="str">
        <f aca="false">IF(J201="","",IF(E201=0,"",J201/E201))</f>
        <v/>
      </c>
      <c r="L201" s="19" t="str">
        <f aca="true">IF(OR(D201="",E201=""),"",IF(G201&lt;&gt;"",IF(F201="","",F201-D201),TODAY()-D201))</f>
        <v/>
      </c>
      <c r="M201" s="16" t="str">
        <f aca="false">IF(OR(E201="",G201&lt;&gt;""),"",IFERROR(E201/(1-IFERROR(INDEX('Site Fees'!$B$4:$B$13,MATCH(C201,'Site Fees'!$A$4:$A$13,0)),0)),""))</f>
        <v/>
      </c>
      <c r="N201" s="15" t="str">
        <f aca="false">IF(J201="","",IF(J201&gt;0,"Win",IF(J201&lt;0,"Loss","Even")))</f>
        <v/>
      </c>
    </row>
    <row r="202" customFormat="false" ht="15" hidden="false" customHeight="false" outlineLevel="0" collapsed="false">
      <c r="A202" s="12"/>
      <c r="B202" s="12"/>
      <c r="C202" s="12"/>
      <c r="D202" s="13"/>
      <c r="E202" s="14"/>
      <c r="F202" s="13"/>
      <c r="G202" s="14"/>
      <c r="H202" s="15" t="str">
        <f aca="false">IF(E202="","",IF(G202&lt;&gt;"","Sold","Holding"))</f>
        <v/>
      </c>
      <c r="I202" s="16" t="str">
        <f aca="false">IF(OR(E202="",G202=""),"",G202*IFERROR(INDEX('Site Fees'!$B$4:$B$13,MATCH(C202,'Site Fees'!$A$4:$A$13,0)),0))</f>
        <v/>
      </c>
      <c r="J202" s="17" t="str">
        <f aca="false">IF(OR(E202="",G202=""),"",G202-I202-E202)</f>
        <v/>
      </c>
      <c r="K202" s="18" t="str">
        <f aca="false">IF(J202="","",IF(E202=0,"",J202/E202))</f>
        <v/>
      </c>
      <c r="L202" s="19" t="str">
        <f aca="true">IF(OR(D202="",E202=""),"",IF(G202&lt;&gt;"",IF(F202="","",F202-D202),TODAY()-D202))</f>
        <v/>
      </c>
      <c r="M202" s="16" t="str">
        <f aca="false">IF(OR(E202="",G202&lt;&gt;""),"",IFERROR(E202/(1-IFERROR(INDEX('Site Fees'!$B$4:$B$13,MATCH(C202,'Site Fees'!$A$4:$A$13,0)),0)),""))</f>
        <v/>
      </c>
      <c r="N202" s="15" t="str">
        <f aca="false">IF(J202="","",IF(J202&gt;0,"Win",IF(J202&lt;0,"Loss","Even")))</f>
        <v/>
      </c>
    </row>
    <row r="203" customFormat="false" ht="15" hidden="false" customHeight="false" outlineLevel="0" collapsed="false">
      <c r="A203" s="12"/>
      <c r="B203" s="12"/>
      <c r="C203" s="12"/>
      <c r="D203" s="13"/>
      <c r="E203" s="14"/>
      <c r="F203" s="13"/>
      <c r="G203" s="14"/>
      <c r="H203" s="15" t="str">
        <f aca="false">IF(E203="","",IF(G203&lt;&gt;"","Sold","Holding"))</f>
        <v/>
      </c>
      <c r="I203" s="16" t="str">
        <f aca="false">IF(OR(E203="",G203=""),"",G203*IFERROR(INDEX('Site Fees'!$B$4:$B$13,MATCH(C203,'Site Fees'!$A$4:$A$13,0)),0))</f>
        <v/>
      </c>
      <c r="J203" s="17" t="str">
        <f aca="false">IF(OR(E203="",G203=""),"",G203-I203-E203)</f>
        <v/>
      </c>
      <c r="K203" s="18" t="str">
        <f aca="false">IF(J203="","",IF(E203=0,"",J203/E203))</f>
        <v/>
      </c>
      <c r="L203" s="19" t="str">
        <f aca="true">IF(OR(D203="",E203=""),"",IF(G203&lt;&gt;"",IF(F203="","",F203-D203),TODAY()-D203))</f>
        <v/>
      </c>
      <c r="M203" s="16" t="str">
        <f aca="false">IF(OR(E203="",G203&lt;&gt;""),"",IFERROR(E203/(1-IFERROR(INDEX('Site Fees'!$B$4:$B$13,MATCH(C203,'Site Fees'!$A$4:$A$13,0)),0)),""))</f>
        <v/>
      </c>
      <c r="N203" s="15" t="str">
        <f aca="false">IF(J203="","",IF(J203&gt;0,"Win",IF(J203&lt;0,"Loss","Even")))</f>
        <v/>
      </c>
    </row>
    <row r="204" customFormat="false" ht="15" hidden="false" customHeight="false" outlineLevel="0" collapsed="false">
      <c r="A204" s="12"/>
      <c r="B204" s="12"/>
      <c r="C204" s="12"/>
      <c r="D204" s="13"/>
      <c r="E204" s="14"/>
      <c r="F204" s="13"/>
      <c r="G204" s="14"/>
      <c r="H204" s="15" t="str">
        <f aca="false">IF(E204="","",IF(G204&lt;&gt;"","Sold","Holding"))</f>
        <v/>
      </c>
      <c r="I204" s="16" t="str">
        <f aca="false">IF(OR(E204="",G204=""),"",G204*IFERROR(INDEX('Site Fees'!$B$4:$B$13,MATCH(C204,'Site Fees'!$A$4:$A$13,0)),0))</f>
        <v/>
      </c>
      <c r="J204" s="17" t="str">
        <f aca="false">IF(OR(E204="",G204=""),"",G204-I204-E204)</f>
        <v/>
      </c>
      <c r="K204" s="18" t="str">
        <f aca="false">IF(J204="","",IF(E204=0,"",J204/E204))</f>
        <v/>
      </c>
      <c r="L204" s="19" t="str">
        <f aca="true">IF(OR(D204="",E204=""),"",IF(G204&lt;&gt;"",IF(F204="","",F204-D204),TODAY()-D204))</f>
        <v/>
      </c>
      <c r="M204" s="16" t="str">
        <f aca="false">IF(OR(E204="",G204&lt;&gt;""),"",IFERROR(E204/(1-IFERROR(INDEX('Site Fees'!$B$4:$B$13,MATCH(C204,'Site Fees'!$A$4:$A$13,0)),0)),""))</f>
        <v/>
      </c>
      <c r="N204" s="15" t="str">
        <f aca="false">IF(J204="","",IF(J204&gt;0,"Win",IF(J204&lt;0,"Loss","Even")))</f>
        <v/>
      </c>
    </row>
    <row r="205" customFormat="false" ht="15" hidden="false" customHeight="false" outlineLevel="0" collapsed="false">
      <c r="A205" s="12"/>
      <c r="B205" s="12"/>
      <c r="C205" s="12"/>
      <c r="D205" s="13"/>
      <c r="E205" s="14"/>
      <c r="F205" s="13"/>
      <c r="G205" s="14"/>
      <c r="H205" s="15" t="str">
        <f aca="false">IF(E205="","",IF(G205&lt;&gt;"","Sold","Holding"))</f>
        <v/>
      </c>
      <c r="I205" s="16" t="str">
        <f aca="false">IF(OR(E205="",G205=""),"",G205*IFERROR(INDEX('Site Fees'!$B$4:$B$13,MATCH(C205,'Site Fees'!$A$4:$A$13,0)),0))</f>
        <v/>
      </c>
      <c r="J205" s="17" t="str">
        <f aca="false">IF(OR(E205="",G205=""),"",G205-I205-E205)</f>
        <v/>
      </c>
      <c r="K205" s="18" t="str">
        <f aca="false">IF(J205="","",IF(E205=0,"",J205/E205))</f>
        <v/>
      </c>
      <c r="L205" s="19" t="str">
        <f aca="true">IF(OR(D205="",E205=""),"",IF(G205&lt;&gt;"",IF(F205="","",F205-D205),TODAY()-D205))</f>
        <v/>
      </c>
      <c r="M205" s="16" t="str">
        <f aca="false">IF(OR(E205="",G205&lt;&gt;""),"",IFERROR(E205/(1-IFERROR(INDEX('Site Fees'!$B$4:$B$13,MATCH(C205,'Site Fees'!$A$4:$A$13,0)),0)),""))</f>
        <v/>
      </c>
      <c r="N205" s="15" t="str">
        <f aca="false">IF(J205="","",IF(J205&gt;0,"Win",IF(J205&lt;0,"Loss","Even")))</f>
        <v/>
      </c>
    </row>
    <row r="206" customFormat="false" ht="15" hidden="false" customHeight="false" outlineLevel="0" collapsed="false">
      <c r="A206" s="12"/>
      <c r="B206" s="12"/>
      <c r="C206" s="12"/>
      <c r="D206" s="13"/>
      <c r="E206" s="14"/>
      <c r="F206" s="13"/>
      <c r="G206" s="14"/>
      <c r="H206" s="15" t="str">
        <f aca="false">IF(E206="","",IF(G206&lt;&gt;"","Sold","Holding"))</f>
        <v/>
      </c>
      <c r="I206" s="16" t="str">
        <f aca="false">IF(OR(E206="",G206=""),"",G206*IFERROR(INDEX('Site Fees'!$B$4:$B$13,MATCH(C206,'Site Fees'!$A$4:$A$13,0)),0))</f>
        <v/>
      </c>
      <c r="J206" s="17" t="str">
        <f aca="false">IF(OR(E206="",G206=""),"",G206-I206-E206)</f>
        <v/>
      </c>
      <c r="K206" s="18" t="str">
        <f aca="false">IF(J206="","",IF(E206=0,"",J206/E206))</f>
        <v/>
      </c>
      <c r="L206" s="19" t="str">
        <f aca="true">IF(OR(D206="",E206=""),"",IF(G206&lt;&gt;"",IF(F206="","",F206-D206),TODAY()-D206))</f>
        <v/>
      </c>
      <c r="M206" s="16" t="str">
        <f aca="false">IF(OR(E206="",G206&lt;&gt;""),"",IFERROR(E206/(1-IFERROR(INDEX('Site Fees'!$B$4:$B$13,MATCH(C206,'Site Fees'!$A$4:$A$13,0)),0)),""))</f>
        <v/>
      </c>
      <c r="N206" s="15" t="str">
        <f aca="false">IF(J206="","",IF(J206&gt;0,"Win",IF(J206&lt;0,"Loss","Even")))</f>
        <v/>
      </c>
    </row>
    <row r="207" customFormat="false" ht="15" hidden="false" customHeight="false" outlineLevel="0" collapsed="false">
      <c r="A207" s="12"/>
      <c r="B207" s="12"/>
      <c r="C207" s="12"/>
      <c r="D207" s="13"/>
      <c r="E207" s="14"/>
      <c r="F207" s="13"/>
      <c r="G207" s="14"/>
      <c r="H207" s="15" t="str">
        <f aca="false">IF(E207="","",IF(G207&lt;&gt;"","Sold","Holding"))</f>
        <v/>
      </c>
      <c r="I207" s="16" t="str">
        <f aca="false">IF(OR(E207="",G207=""),"",G207*IFERROR(INDEX('Site Fees'!$B$4:$B$13,MATCH(C207,'Site Fees'!$A$4:$A$13,0)),0))</f>
        <v/>
      </c>
      <c r="J207" s="17" t="str">
        <f aca="false">IF(OR(E207="",G207=""),"",G207-I207-E207)</f>
        <v/>
      </c>
      <c r="K207" s="18" t="str">
        <f aca="false">IF(J207="","",IF(E207=0,"",J207/E207))</f>
        <v/>
      </c>
      <c r="L207" s="19" t="str">
        <f aca="true">IF(OR(D207="",E207=""),"",IF(G207&lt;&gt;"",IF(F207="","",F207-D207),TODAY()-D207))</f>
        <v/>
      </c>
      <c r="M207" s="16" t="str">
        <f aca="false">IF(OR(E207="",G207&lt;&gt;""),"",IFERROR(E207/(1-IFERROR(INDEX('Site Fees'!$B$4:$B$13,MATCH(C207,'Site Fees'!$A$4:$A$13,0)),0)),""))</f>
        <v/>
      </c>
      <c r="N207" s="15" t="str">
        <f aca="false">IF(J207="","",IF(J207&gt;0,"Win",IF(J207&lt;0,"Loss","Even")))</f>
        <v/>
      </c>
    </row>
    <row r="208" customFormat="false" ht="15" hidden="false" customHeight="false" outlineLevel="0" collapsed="false">
      <c r="A208" s="12"/>
      <c r="B208" s="12"/>
      <c r="C208" s="12"/>
      <c r="D208" s="13"/>
      <c r="E208" s="14"/>
      <c r="F208" s="13"/>
      <c r="G208" s="14"/>
      <c r="H208" s="15" t="str">
        <f aca="false">IF(E208="","",IF(G208&lt;&gt;"","Sold","Holding"))</f>
        <v/>
      </c>
      <c r="I208" s="16" t="str">
        <f aca="false">IF(OR(E208="",G208=""),"",G208*IFERROR(INDEX('Site Fees'!$B$4:$B$13,MATCH(C208,'Site Fees'!$A$4:$A$13,0)),0))</f>
        <v/>
      </c>
      <c r="J208" s="17" t="str">
        <f aca="false">IF(OR(E208="",G208=""),"",G208-I208-E208)</f>
        <v/>
      </c>
      <c r="K208" s="18" t="str">
        <f aca="false">IF(J208="","",IF(E208=0,"",J208/E208))</f>
        <v/>
      </c>
      <c r="L208" s="19" t="str">
        <f aca="true">IF(OR(D208="",E208=""),"",IF(G208&lt;&gt;"",IF(F208="","",F208-D208),TODAY()-D208))</f>
        <v/>
      </c>
      <c r="M208" s="16" t="str">
        <f aca="false">IF(OR(E208="",G208&lt;&gt;""),"",IFERROR(E208/(1-IFERROR(INDEX('Site Fees'!$B$4:$B$13,MATCH(C208,'Site Fees'!$A$4:$A$13,0)),0)),""))</f>
        <v/>
      </c>
      <c r="N208" s="15" t="str">
        <f aca="false">IF(J208="","",IF(J208&gt;0,"Win",IF(J208&lt;0,"Loss","Even")))</f>
        <v/>
      </c>
    </row>
  </sheetData>
  <mergeCells count="1">
    <mergeCell ref="A2:N2"/>
  </mergeCells>
  <conditionalFormatting sqref="N9:N208">
    <cfRule type="cellIs" priority="2" operator="equal" aboveAverage="0" equalAverage="0" bottom="0" percent="0" rank="0" text="" dxfId="0">
      <formula>"Win"</formula>
    </cfRule>
    <cfRule type="cellIs" priority="3" operator="equal" aboveAverage="0" equalAverage="0" bottom="0" percent="0" rank="0" text="" dxfId="1">
      <formula>"Loss"</formula>
    </cfRule>
  </conditionalFormatting>
  <conditionalFormatting sqref="H9:H208">
    <cfRule type="cellIs" priority="4" operator="equal" aboveAverage="0" equalAverage="0" bottom="0" percent="0" rank="0" text="" dxfId="2">
      <formula>"Holding"</formula>
    </cfRule>
    <cfRule type="cellIs" priority="5" operator="equal" aboveAverage="0" equalAverage="0" bottom="0" percent="0" rank="0" text="" dxfId="0">
      <formula>"Sold"</formula>
    </cfRule>
  </conditionalFormatting>
  <dataValidations count="1">
    <dataValidation allowBlank="true" errorStyle="stop" operator="between" showDropDown="false" showErrorMessage="false" showInputMessage="false" sqref="C9:C208" type="list">
      <formula1>'Site Fees'!$A$4:$A$13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C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16"/>
  </cols>
  <sheetData>
    <row r="1" customFormat="false" ht="19.7" hidden="false" customHeight="false" outlineLevel="0" collapsed="false">
      <c r="A1" s="1" t="s">
        <v>32</v>
      </c>
    </row>
    <row r="2" customFormat="false" ht="15" hidden="false" customHeight="false" outlineLevel="0" collapsed="false">
      <c r="A2" s="10" t="s">
        <v>33</v>
      </c>
      <c r="B2" s="20" t="n">
        <v>46296</v>
      </c>
      <c r="C2" s="9" t="s">
        <v>34</v>
      </c>
    </row>
    <row r="4" customFormat="false" ht="24" hidden="false" customHeight="true" outlineLevel="0" collapsed="false">
      <c r="A4" s="11" t="s">
        <v>35</v>
      </c>
      <c r="B4" s="11" t="s">
        <v>3</v>
      </c>
      <c r="C4" s="11" t="s">
        <v>20</v>
      </c>
    </row>
    <row r="5" customFormat="false" ht="15" hidden="false" customHeight="false" outlineLevel="0" collapsed="false">
      <c r="A5" s="21" t="n">
        <f aca="false">$B$2</f>
        <v>46296</v>
      </c>
      <c r="B5" s="22" t="n">
        <f aca="false">COUNTIFS(Tracker!$H$9:$H$208,"Sold",Tracker!$F$9:$F$208,"&gt;="&amp;A5,Tracker!$F$9:$F$208,"&lt;"&amp;EDATE(A5,1))</f>
        <v>2</v>
      </c>
      <c r="C5" s="23" t="n">
        <f aca="false">SUMIFS(Tracker!$J$9:$J$208,Tracker!$F$9:$F$208,"&gt;="&amp;A5,Tracker!$F$9:$F$208,"&lt;"&amp;EDATE(A5,1))</f>
        <v>2.025</v>
      </c>
    </row>
    <row r="6" customFormat="false" ht="15" hidden="false" customHeight="false" outlineLevel="0" collapsed="false">
      <c r="A6" s="21" t="n">
        <f aca="false">EDATE(A5,1)</f>
        <v>46327</v>
      </c>
      <c r="B6" s="22" t="n">
        <f aca="false">COUNTIFS(Tracker!$H$9:$H$208,"Sold",Tracker!$F$9:$F$208,"&gt;="&amp;A6,Tracker!$F$9:$F$208,"&lt;"&amp;EDATE(A6,1))</f>
        <v>0</v>
      </c>
      <c r="C6" s="23" t="n">
        <f aca="false">SUMIFS(Tracker!$J$9:$J$208,Tracker!$F$9:$F$208,"&gt;="&amp;A6,Tracker!$F$9:$F$208,"&lt;"&amp;EDATE(A6,1))</f>
        <v>0</v>
      </c>
    </row>
    <row r="7" customFormat="false" ht="15" hidden="false" customHeight="false" outlineLevel="0" collapsed="false">
      <c r="A7" s="21" t="n">
        <f aca="false">EDATE(A6,1)</f>
        <v>46357</v>
      </c>
      <c r="B7" s="22" t="n">
        <f aca="false">COUNTIFS(Tracker!$H$9:$H$208,"Sold",Tracker!$F$9:$F$208,"&gt;="&amp;A7,Tracker!$F$9:$F$208,"&lt;"&amp;EDATE(A7,1))</f>
        <v>0</v>
      </c>
      <c r="C7" s="23" t="n">
        <f aca="false">SUMIFS(Tracker!$J$9:$J$208,Tracker!$F$9:$F$208,"&gt;="&amp;A7,Tracker!$F$9:$F$208,"&lt;"&amp;EDATE(A7,1))</f>
        <v>0</v>
      </c>
    </row>
    <row r="8" customFormat="false" ht="15" hidden="false" customHeight="false" outlineLevel="0" collapsed="false">
      <c r="A8" s="21" t="n">
        <f aca="false">EDATE(A7,1)</f>
        <v>46388</v>
      </c>
      <c r="B8" s="22" t="n">
        <f aca="false">COUNTIFS(Tracker!$H$9:$H$208,"Sold",Tracker!$F$9:$F$208,"&gt;="&amp;A8,Tracker!$F$9:$F$208,"&lt;"&amp;EDATE(A8,1))</f>
        <v>0</v>
      </c>
      <c r="C8" s="23" t="n">
        <f aca="false">SUMIFS(Tracker!$J$9:$J$208,Tracker!$F$9:$F$208,"&gt;="&amp;A8,Tracker!$F$9:$F$208,"&lt;"&amp;EDATE(A8,1))</f>
        <v>0</v>
      </c>
    </row>
    <row r="9" customFormat="false" ht="15" hidden="false" customHeight="false" outlineLevel="0" collapsed="false">
      <c r="A9" s="21" t="n">
        <f aca="false">EDATE(A8,1)</f>
        <v>46419</v>
      </c>
      <c r="B9" s="22" t="n">
        <f aca="false">COUNTIFS(Tracker!$H$9:$H$208,"Sold",Tracker!$F$9:$F$208,"&gt;="&amp;A9,Tracker!$F$9:$F$208,"&lt;"&amp;EDATE(A9,1))</f>
        <v>0</v>
      </c>
      <c r="C9" s="23" t="n">
        <f aca="false">SUMIFS(Tracker!$J$9:$J$208,Tracker!$F$9:$F$208,"&gt;="&amp;A9,Tracker!$F$9:$F$208,"&lt;"&amp;EDATE(A9,1))</f>
        <v>0</v>
      </c>
    </row>
    <row r="10" customFormat="false" ht="15" hidden="false" customHeight="false" outlineLevel="0" collapsed="false">
      <c r="A10" s="21" t="n">
        <f aca="false">EDATE(A9,1)</f>
        <v>46447</v>
      </c>
      <c r="B10" s="22" t="n">
        <f aca="false">COUNTIFS(Tracker!$H$9:$H$208,"Sold",Tracker!$F$9:$F$208,"&gt;="&amp;A10,Tracker!$F$9:$F$208,"&lt;"&amp;EDATE(A10,1))</f>
        <v>0</v>
      </c>
      <c r="C10" s="23" t="n">
        <f aca="false">SUMIFS(Tracker!$J$9:$J$208,Tracker!$F$9:$F$208,"&gt;="&amp;A10,Tracker!$F$9:$F$208,"&lt;"&amp;EDATE(A10,1))</f>
        <v>0</v>
      </c>
    </row>
    <row r="11" customFormat="false" ht="15" hidden="false" customHeight="false" outlineLevel="0" collapsed="false">
      <c r="A11" s="21" t="n">
        <f aca="false">EDATE(A10,1)</f>
        <v>46478</v>
      </c>
      <c r="B11" s="22" t="n">
        <f aca="false">COUNTIFS(Tracker!$H$9:$H$208,"Sold",Tracker!$F$9:$F$208,"&gt;="&amp;A11,Tracker!$F$9:$F$208,"&lt;"&amp;EDATE(A11,1))</f>
        <v>0</v>
      </c>
      <c r="C11" s="23" t="n">
        <f aca="false">SUMIFS(Tracker!$J$9:$J$208,Tracker!$F$9:$F$208,"&gt;="&amp;A11,Tracker!$F$9:$F$208,"&lt;"&amp;EDATE(A11,1))</f>
        <v>0</v>
      </c>
    </row>
    <row r="12" customFormat="false" ht="15" hidden="false" customHeight="false" outlineLevel="0" collapsed="false">
      <c r="A12" s="21" t="n">
        <f aca="false">EDATE(A11,1)</f>
        <v>46508</v>
      </c>
      <c r="B12" s="22" t="n">
        <f aca="false">COUNTIFS(Tracker!$H$9:$H$208,"Sold",Tracker!$F$9:$F$208,"&gt;="&amp;A12,Tracker!$F$9:$F$208,"&lt;"&amp;EDATE(A12,1))</f>
        <v>0</v>
      </c>
      <c r="C12" s="23" t="n">
        <f aca="false">SUMIFS(Tracker!$J$9:$J$208,Tracker!$F$9:$F$208,"&gt;="&amp;A12,Tracker!$F$9:$F$208,"&lt;"&amp;EDATE(A12,1))</f>
        <v>0</v>
      </c>
    </row>
    <row r="13" customFormat="false" ht="15" hidden="false" customHeight="false" outlineLevel="0" collapsed="false">
      <c r="A13" s="21" t="n">
        <f aca="false">EDATE(A12,1)</f>
        <v>46539</v>
      </c>
      <c r="B13" s="22" t="n">
        <f aca="false">COUNTIFS(Tracker!$H$9:$H$208,"Sold",Tracker!$F$9:$F$208,"&gt;="&amp;A13,Tracker!$F$9:$F$208,"&lt;"&amp;EDATE(A13,1))</f>
        <v>0</v>
      </c>
      <c r="C13" s="23" t="n">
        <f aca="false">SUMIFS(Tracker!$J$9:$J$208,Tracker!$F$9:$F$208,"&gt;="&amp;A13,Tracker!$F$9:$F$208,"&lt;"&amp;EDATE(A13,1))</f>
        <v>0</v>
      </c>
    </row>
    <row r="14" customFormat="false" ht="15" hidden="false" customHeight="false" outlineLevel="0" collapsed="false">
      <c r="A14" s="21" t="n">
        <f aca="false">EDATE(A13,1)</f>
        <v>46569</v>
      </c>
      <c r="B14" s="22" t="n">
        <f aca="false">COUNTIFS(Tracker!$H$9:$H$208,"Sold",Tracker!$F$9:$F$208,"&gt;="&amp;A14,Tracker!$F$9:$F$208,"&lt;"&amp;EDATE(A14,1))</f>
        <v>0</v>
      </c>
      <c r="C14" s="23" t="n">
        <f aca="false">SUMIFS(Tracker!$J$9:$J$208,Tracker!$F$9:$F$208,"&gt;="&amp;A14,Tracker!$F$9:$F$208,"&lt;"&amp;EDATE(A14,1))</f>
        <v>0</v>
      </c>
    </row>
    <row r="15" customFormat="false" ht="15" hidden="false" customHeight="false" outlineLevel="0" collapsed="false">
      <c r="A15" s="21" t="n">
        <f aca="false">EDATE(A14,1)</f>
        <v>46600</v>
      </c>
      <c r="B15" s="22" t="n">
        <f aca="false">COUNTIFS(Tracker!$H$9:$H$208,"Sold",Tracker!$F$9:$F$208,"&gt;="&amp;A15,Tracker!$F$9:$F$208,"&lt;"&amp;EDATE(A15,1))</f>
        <v>0</v>
      </c>
      <c r="C15" s="23" t="n">
        <f aca="false">SUMIFS(Tracker!$J$9:$J$208,Tracker!$F$9:$F$208,"&gt;="&amp;A15,Tracker!$F$9:$F$208,"&lt;"&amp;EDATE(A15,1))</f>
        <v>0</v>
      </c>
    </row>
    <row r="16" customFormat="false" ht="15" hidden="false" customHeight="false" outlineLevel="0" collapsed="false">
      <c r="A16" s="21" t="n">
        <f aca="false">EDATE(A15,1)</f>
        <v>46631</v>
      </c>
      <c r="B16" s="22" t="n">
        <f aca="false">COUNTIFS(Tracker!$H$9:$H$208,"Sold",Tracker!$F$9:$F$208,"&gt;="&amp;A16,Tracker!$F$9:$F$208,"&lt;"&amp;EDATE(A16,1))</f>
        <v>0</v>
      </c>
      <c r="C16" s="23" t="n">
        <f aca="false">SUMIFS(Tracker!$J$9:$J$208,Tracker!$F$9:$F$208,"&gt;="&amp;A16,Tracker!$F$9:$F$208,"&lt;"&amp;EDATE(A16,1))</f>
        <v>0</v>
      </c>
    </row>
    <row r="18" customFormat="false" ht="15" hidden="false" customHeight="false" outlineLevel="0" collapsed="false">
      <c r="A18" s="24" t="s">
        <v>36</v>
      </c>
      <c r="B18" s="25"/>
      <c r="C18" s="26" t="n">
        <f aca="false">MAX(C5:C16)</f>
        <v>2.025</v>
      </c>
    </row>
    <row r="19" customFormat="false" ht="15" hidden="false" customHeight="false" outlineLevel="0" collapsed="false">
      <c r="A19" s="24" t="s">
        <v>37</v>
      </c>
      <c r="B19" s="25"/>
      <c r="C19" s="26" t="n">
        <f aca="false">SUM(C5:C16)</f>
        <v>2.025</v>
      </c>
    </row>
    <row r="21" customFormat="false" ht="15" hidden="false" customHeight="false" outlineLevel="0" collapsed="false">
      <c r="A21" s="9"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A1:H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3" min="3" style="0" width="24"/>
    <col collapsed="false" customWidth="true" hidden="false" outlineLevel="0" max="4" min="4" style="0" width="16"/>
    <col collapsed="false" customWidth="true" hidden="false" outlineLevel="0" max="5" min="5" style="0" width="24"/>
    <col collapsed="false" customWidth="true" hidden="false" outlineLevel="0" max="6" min="6" style="0" width="16"/>
    <col collapsed="false" customWidth="true" hidden="false" outlineLevel="0" max="7" min="7" style="0" width="11"/>
    <col collapsed="false" customWidth="true" hidden="false" outlineLevel="0" max="8" min="8" style="0" width="10"/>
  </cols>
  <sheetData>
    <row r="1" customFormat="false" ht="19.7" hidden="false" customHeight="false" outlineLevel="0" collapsed="false">
      <c r="A1" s="1" t="s">
        <v>39</v>
      </c>
    </row>
    <row r="2" customFormat="false" ht="33.75" hidden="false" customHeight="true" outlineLevel="0" collapsed="false">
      <c r="A2" s="2" t="s">
        <v>40</v>
      </c>
      <c r="B2" s="2"/>
      <c r="C2" s="2"/>
      <c r="D2" s="2"/>
      <c r="E2" s="2"/>
      <c r="F2" s="2"/>
      <c r="G2" s="2"/>
      <c r="H2" s="2"/>
    </row>
    <row r="4" customFormat="false" ht="42" hidden="false" customHeight="true" outlineLevel="0" collapsed="false">
      <c r="A4" s="11" t="s">
        <v>41</v>
      </c>
      <c r="B4" s="11" t="s">
        <v>42</v>
      </c>
      <c r="C4" s="11" t="s">
        <v>43</v>
      </c>
      <c r="D4" s="11" t="s">
        <v>44</v>
      </c>
      <c r="E4" s="11" t="s">
        <v>45</v>
      </c>
      <c r="F4" s="11" t="s">
        <v>46</v>
      </c>
      <c r="G4" s="11" t="s">
        <v>47</v>
      </c>
      <c r="H4" s="11" t="s">
        <v>24</v>
      </c>
    </row>
    <row r="5" customFormat="false" ht="15" hidden="false" customHeight="false" outlineLevel="0" collapsed="false">
      <c r="A5" s="13" t="n">
        <v>46310</v>
      </c>
      <c r="B5" s="12" t="s">
        <v>48</v>
      </c>
      <c r="C5" s="12" t="s">
        <v>49</v>
      </c>
      <c r="D5" s="14" t="n">
        <v>40</v>
      </c>
      <c r="E5" s="12" t="s">
        <v>50</v>
      </c>
      <c r="F5" s="14" t="n">
        <v>46</v>
      </c>
      <c r="G5" s="27" t="n">
        <f aca="false">IF(OR(D5="",F5=""),"",F5-D5)</f>
        <v>6</v>
      </c>
      <c r="H5" s="15" t="str">
        <f aca="false">IF(G5="","",IF(G5&gt;0,"Win",IF(G5&lt;0,"Loss","Even")))</f>
        <v>Win</v>
      </c>
    </row>
    <row r="6" customFormat="false" ht="15" hidden="false" customHeight="false" outlineLevel="0" collapsed="false">
      <c r="A6" s="13"/>
      <c r="B6" s="12"/>
      <c r="C6" s="12"/>
      <c r="D6" s="14"/>
      <c r="E6" s="12"/>
      <c r="F6" s="14"/>
      <c r="G6" s="27" t="str">
        <f aca="false">IF(OR(D6="",F6=""),"",F6-D6)</f>
        <v/>
      </c>
      <c r="H6" s="15" t="str">
        <f aca="false">IF(G6="","",IF(G6&gt;0,"Win",IF(G6&lt;0,"Loss","Even")))</f>
        <v/>
      </c>
    </row>
    <row r="7" customFormat="false" ht="15" hidden="false" customHeight="false" outlineLevel="0" collapsed="false">
      <c r="A7" s="13"/>
      <c r="B7" s="12"/>
      <c r="C7" s="12"/>
      <c r="D7" s="14"/>
      <c r="E7" s="12"/>
      <c r="F7" s="14"/>
      <c r="G7" s="27" t="str">
        <f aca="false">IF(OR(D7="",F7=""),"",F7-D7)</f>
        <v/>
      </c>
      <c r="H7" s="15" t="str">
        <f aca="false">IF(G7="","",IF(G7&gt;0,"Win",IF(G7&lt;0,"Loss","Even")))</f>
        <v/>
      </c>
    </row>
    <row r="8" customFormat="false" ht="15" hidden="false" customHeight="false" outlineLevel="0" collapsed="false">
      <c r="A8" s="13"/>
      <c r="B8" s="12"/>
      <c r="C8" s="12"/>
      <c r="D8" s="14"/>
      <c r="E8" s="12"/>
      <c r="F8" s="14"/>
      <c r="G8" s="27" t="str">
        <f aca="false">IF(OR(D8="",F8=""),"",F8-D8)</f>
        <v/>
      </c>
      <c r="H8" s="15" t="str">
        <f aca="false">IF(G8="","",IF(G8&gt;0,"Win",IF(G8&lt;0,"Loss","Even")))</f>
        <v/>
      </c>
    </row>
    <row r="9" customFormat="false" ht="15" hidden="false" customHeight="false" outlineLevel="0" collapsed="false">
      <c r="A9" s="13"/>
      <c r="B9" s="12"/>
      <c r="C9" s="12"/>
      <c r="D9" s="14"/>
      <c r="E9" s="12"/>
      <c r="F9" s="14"/>
      <c r="G9" s="27" t="str">
        <f aca="false">IF(OR(D9="",F9=""),"",F9-D9)</f>
        <v/>
      </c>
      <c r="H9" s="15" t="str">
        <f aca="false">IF(G9="","",IF(G9&gt;0,"Win",IF(G9&lt;0,"Loss","Even")))</f>
        <v/>
      </c>
    </row>
    <row r="10" customFormat="false" ht="15" hidden="false" customHeight="false" outlineLevel="0" collapsed="false">
      <c r="A10" s="13"/>
      <c r="B10" s="12"/>
      <c r="C10" s="12"/>
      <c r="D10" s="14"/>
      <c r="E10" s="12"/>
      <c r="F10" s="14"/>
      <c r="G10" s="27" t="str">
        <f aca="false">IF(OR(D10="",F10=""),"",F10-D10)</f>
        <v/>
      </c>
      <c r="H10" s="15" t="str">
        <f aca="false">IF(G10="","",IF(G10&gt;0,"Win",IF(G10&lt;0,"Loss","Even")))</f>
        <v/>
      </c>
    </row>
    <row r="11" customFormat="false" ht="15" hidden="false" customHeight="false" outlineLevel="0" collapsed="false">
      <c r="A11" s="13"/>
      <c r="B11" s="12"/>
      <c r="C11" s="12"/>
      <c r="D11" s="14"/>
      <c r="E11" s="12"/>
      <c r="F11" s="14"/>
      <c r="G11" s="27" t="str">
        <f aca="false">IF(OR(D11="",F11=""),"",F11-D11)</f>
        <v/>
      </c>
      <c r="H11" s="15" t="str">
        <f aca="false">IF(G11="","",IF(G11&gt;0,"Win",IF(G11&lt;0,"Loss","Even")))</f>
        <v/>
      </c>
    </row>
    <row r="12" customFormat="false" ht="15" hidden="false" customHeight="false" outlineLevel="0" collapsed="false">
      <c r="A12" s="13"/>
      <c r="B12" s="12"/>
      <c r="C12" s="12"/>
      <c r="D12" s="14"/>
      <c r="E12" s="12"/>
      <c r="F12" s="14"/>
      <c r="G12" s="27" t="str">
        <f aca="false">IF(OR(D12="",F12=""),"",F12-D12)</f>
        <v/>
      </c>
      <c r="H12" s="15" t="str">
        <f aca="false">IF(G12="","",IF(G12&gt;0,"Win",IF(G12&lt;0,"Loss","Even")))</f>
        <v/>
      </c>
    </row>
    <row r="13" customFormat="false" ht="15" hidden="false" customHeight="false" outlineLevel="0" collapsed="false">
      <c r="A13" s="13"/>
      <c r="B13" s="12"/>
      <c r="C13" s="12"/>
      <c r="D13" s="14"/>
      <c r="E13" s="12"/>
      <c r="F13" s="14"/>
      <c r="G13" s="27" t="str">
        <f aca="false">IF(OR(D13="",F13=""),"",F13-D13)</f>
        <v/>
      </c>
      <c r="H13" s="15" t="str">
        <f aca="false">IF(G13="","",IF(G13&gt;0,"Win",IF(G13&lt;0,"Loss","Even")))</f>
        <v/>
      </c>
    </row>
    <row r="14" customFormat="false" ht="15" hidden="false" customHeight="false" outlineLevel="0" collapsed="false">
      <c r="A14" s="13"/>
      <c r="B14" s="12"/>
      <c r="C14" s="12"/>
      <c r="D14" s="14"/>
      <c r="E14" s="12"/>
      <c r="F14" s="14"/>
      <c r="G14" s="27" t="str">
        <f aca="false">IF(OR(D14="",F14=""),"",F14-D14)</f>
        <v/>
      </c>
      <c r="H14" s="15" t="str">
        <f aca="false">IF(G14="","",IF(G14&gt;0,"Win",IF(G14&lt;0,"Loss","Even")))</f>
        <v/>
      </c>
    </row>
    <row r="15" customFormat="false" ht="15" hidden="false" customHeight="false" outlineLevel="0" collapsed="false">
      <c r="A15" s="13"/>
      <c r="B15" s="12"/>
      <c r="C15" s="12"/>
      <c r="D15" s="14"/>
      <c r="E15" s="12"/>
      <c r="F15" s="14"/>
      <c r="G15" s="27" t="str">
        <f aca="false">IF(OR(D15="",F15=""),"",F15-D15)</f>
        <v/>
      </c>
      <c r="H15" s="15" t="str">
        <f aca="false">IF(G15="","",IF(G15&gt;0,"Win",IF(G15&lt;0,"Loss","Even")))</f>
        <v/>
      </c>
    </row>
    <row r="16" customFormat="false" ht="15" hidden="false" customHeight="false" outlineLevel="0" collapsed="false">
      <c r="A16" s="13"/>
      <c r="B16" s="12"/>
      <c r="C16" s="12"/>
      <c r="D16" s="14"/>
      <c r="E16" s="12"/>
      <c r="F16" s="14"/>
      <c r="G16" s="27" t="str">
        <f aca="false">IF(OR(D16="",F16=""),"",F16-D16)</f>
        <v/>
      </c>
      <c r="H16" s="15" t="str">
        <f aca="false">IF(G16="","",IF(G16&gt;0,"Win",IF(G16&lt;0,"Loss","Even")))</f>
        <v/>
      </c>
    </row>
    <row r="17" customFormat="false" ht="15" hidden="false" customHeight="false" outlineLevel="0" collapsed="false">
      <c r="A17" s="13"/>
      <c r="B17" s="12"/>
      <c r="C17" s="12"/>
      <c r="D17" s="14"/>
      <c r="E17" s="12"/>
      <c r="F17" s="14"/>
      <c r="G17" s="27" t="str">
        <f aca="false">IF(OR(D17="",F17=""),"",F17-D17)</f>
        <v/>
      </c>
      <c r="H17" s="15" t="str">
        <f aca="false">IF(G17="","",IF(G17&gt;0,"Win",IF(G17&lt;0,"Loss","Even")))</f>
        <v/>
      </c>
    </row>
    <row r="18" customFormat="false" ht="15" hidden="false" customHeight="false" outlineLevel="0" collapsed="false">
      <c r="A18" s="13"/>
      <c r="B18" s="12"/>
      <c r="C18" s="12"/>
      <c r="D18" s="14"/>
      <c r="E18" s="12"/>
      <c r="F18" s="14"/>
      <c r="G18" s="27" t="str">
        <f aca="false">IF(OR(D18="",F18=""),"",F18-D18)</f>
        <v/>
      </c>
      <c r="H18" s="15" t="str">
        <f aca="false">IF(G18="","",IF(G18&gt;0,"Win",IF(G18&lt;0,"Loss","Even")))</f>
        <v/>
      </c>
    </row>
    <row r="19" customFormat="false" ht="15" hidden="false" customHeight="false" outlineLevel="0" collapsed="false">
      <c r="A19" s="13"/>
      <c r="B19" s="12"/>
      <c r="C19" s="12"/>
      <c r="D19" s="14"/>
      <c r="E19" s="12"/>
      <c r="F19" s="14"/>
      <c r="G19" s="27" t="str">
        <f aca="false">IF(OR(D19="",F19=""),"",F19-D19)</f>
        <v/>
      </c>
      <c r="H19" s="15" t="str">
        <f aca="false">IF(G19="","",IF(G19&gt;0,"Win",IF(G19&lt;0,"Loss","Even")))</f>
        <v/>
      </c>
    </row>
    <row r="20" customFormat="false" ht="15" hidden="false" customHeight="false" outlineLevel="0" collapsed="false">
      <c r="A20" s="13"/>
      <c r="B20" s="12"/>
      <c r="C20" s="12"/>
      <c r="D20" s="14"/>
      <c r="E20" s="12"/>
      <c r="F20" s="14"/>
      <c r="G20" s="27" t="str">
        <f aca="false">IF(OR(D20="",F20=""),"",F20-D20)</f>
        <v/>
      </c>
      <c r="H20" s="15" t="str">
        <f aca="false">IF(G20="","",IF(G20&gt;0,"Win",IF(G20&lt;0,"Loss","Even")))</f>
        <v/>
      </c>
    </row>
    <row r="21" customFormat="false" ht="15" hidden="false" customHeight="false" outlineLevel="0" collapsed="false">
      <c r="A21" s="13"/>
      <c r="B21" s="12"/>
      <c r="C21" s="12"/>
      <c r="D21" s="14"/>
      <c r="E21" s="12"/>
      <c r="F21" s="14"/>
      <c r="G21" s="27" t="str">
        <f aca="false">IF(OR(D21="",F21=""),"",F21-D21)</f>
        <v/>
      </c>
      <c r="H21" s="15" t="str">
        <f aca="false">IF(G21="","",IF(G21&gt;0,"Win",IF(G21&lt;0,"Loss","Even")))</f>
        <v/>
      </c>
    </row>
    <row r="22" customFormat="false" ht="15" hidden="false" customHeight="false" outlineLevel="0" collapsed="false">
      <c r="A22" s="13"/>
      <c r="B22" s="12"/>
      <c r="C22" s="12"/>
      <c r="D22" s="14"/>
      <c r="E22" s="12"/>
      <c r="F22" s="14"/>
      <c r="G22" s="27" t="str">
        <f aca="false">IF(OR(D22="",F22=""),"",F22-D22)</f>
        <v/>
      </c>
      <c r="H22" s="15" t="str">
        <f aca="false">IF(G22="","",IF(G22&gt;0,"Win",IF(G22&lt;0,"Loss","Even")))</f>
        <v/>
      </c>
    </row>
    <row r="23" customFormat="false" ht="15" hidden="false" customHeight="false" outlineLevel="0" collapsed="false">
      <c r="A23" s="13"/>
      <c r="B23" s="12"/>
      <c r="C23" s="12"/>
      <c r="D23" s="14"/>
      <c r="E23" s="12"/>
      <c r="F23" s="14"/>
      <c r="G23" s="27" t="str">
        <f aca="false">IF(OR(D23="",F23=""),"",F23-D23)</f>
        <v/>
      </c>
      <c r="H23" s="15" t="str">
        <f aca="false">IF(G23="","",IF(G23&gt;0,"Win",IF(G23&lt;0,"Loss","Even")))</f>
        <v/>
      </c>
    </row>
    <row r="24" customFormat="false" ht="15" hidden="false" customHeight="false" outlineLevel="0" collapsed="false">
      <c r="A24" s="13"/>
      <c r="B24" s="12"/>
      <c r="C24" s="12"/>
      <c r="D24" s="14"/>
      <c r="E24" s="12"/>
      <c r="F24" s="14"/>
      <c r="G24" s="27" t="str">
        <f aca="false">IF(OR(D24="",F24=""),"",F24-D24)</f>
        <v/>
      </c>
      <c r="H24" s="15" t="str">
        <f aca="false">IF(G24="","",IF(G24&gt;0,"Win",IF(G24&lt;0,"Loss","Even")))</f>
        <v/>
      </c>
    </row>
    <row r="25" customFormat="false" ht="15" hidden="false" customHeight="false" outlineLevel="0" collapsed="false">
      <c r="A25" s="13"/>
      <c r="B25" s="12"/>
      <c r="C25" s="12"/>
      <c r="D25" s="14"/>
      <c r="E25" s="12"/>
      <c r="F25" s="14"/>
      <c r="G25" s="27" t="str">
        <f aca="false">IF(OR(D25="",F25=""),"",F25-D25)</f>
        <v/>
      </c>
      <c r="H25" s="15" t="str">
        <f aca="false">IF(G25="","",IF(G25&gt;0,"Win",IF(G25&lt;0,"Loss","Even")))</f>
        <v/>
      </c>
    </row>
    <row r="26" customFormat="false" ht="15" hidden="false" customHeight="false" outlineLevel="0" collapsed="false">
      <c r="A26" s="13"/>
      <c r="B26" s="12"/>
      <c r="C26" s="12"/>
      <c r="D26" s="14"/>
      <c r="E26" s="12"/>
      <c r="F26" s="14"/>
      <c r="G26" s="27" t="str">
        <f aca="false">IF(OR(D26="",F26=""),"",F26-D26)</f>
        <v/>
      </c>
      <c r="H26" s="15" t="str">
        <f aca="false">IF(G26="","",IF(G26&gt;0,"Win",IF(G26&lt;0,"Loss","Even")))</f>
        <v/>
      </c>
    </row>
    <row r="27" customFormat="false" ht="15" hidden="false" customHeight="false" outlineLevel="0" collapsed="false">
      <c r="A27" s="13"/>
      <c r="B27" s="12"/>
      <c r="C27" s="12"/>
      <c r="D27" s="14"/>
      <c r="E27" s="12"/>
      <c r="F27" s="14"/>
      <c r="G27" s="27" t="str">
        <f aca="false">IF(OR(D27="",F27=""),"",F27-D27)</f>
        <v/>
      </c>
      <c r="H27" s="15" t="str">
        <f aca="false">IF(G27="","",IF(G27&gt;0,"Win",IF(G27&lt;0,"Loss","Even")))</f>
        <v/>
      </c>
    </row>
    <row r="28" customFormat="false" ht="15" hidden="false" customHeight="false" outlineLevel="0" collapsed="false">
      <c r="A28" s="13"/>
      <c r="B28" s="12"/>
      <c r="C28" s="12"/>
      <c r="D28" s="14"/>
      <c r="E28" s="12"/>
      <c r="F28" s="14"/>
      <c r="G28" s="27" t="str">
        <f aca="false">IF(OR(D28="",F28=""),"",F28-D28)</f>
        <v/>
      </c>
      <c r="H28" s="15" t="str">
        <f aca="false">IF(G28="","",IF(G28&gt;0,"Win",IF(G28&lt;0,"Loss","Even")))</f>
        <v/>
      </c>
    </row>
    <row r="29" customFormat="false" ht="15" hidden="false" customHeight="false" outlineLevel="0" collapsed="false">
      <c r="A29" s="13"/>
      <c r="B29" s="12"/>
      <c r="C29" s="12"/>
      <c r="D29" s="14"/>
      <c r="E29" s="12"/>
      <c r="F29" s="14"/>
      <c r="G29" s="27" t="str">
        <f aca="false">IF(OR(D29="",F29=""),"",F29-D29)</f>
        <v/>
      </c>
      <c r="H29" s="15" t="str">
        <f aca="false">IF(G29="","",IF(G29&gt;0,"Win",IF(G29&lt;0,"Loss","Even")))</f>
        <v/>
      </c>
    </row>
    <row r="30" customFormat="false" ht="15" hidden="false" customHeight="false" outlineLevel="0" collapsed="false">
      <c r="A30" s="13"/>
      <c r="B30" s="12"/>
      <c r="C30" s="12"/>
      <c r="D30" s="14"/>
      <c r="E30" s="12"/>
      <c r="F30" s="14"/>
      <c r="G30" s="27" t="str">
        <f aca="false">IF(OR(D30="",F30=""),"",F30-D30)</f>
        <v/>
      </c>
      <c r="H30" s="15" t="str">
        <f aca="false">IF(G30="","",IF(G30&gt;0,"Win",IF(G30&lt;0,"Loss","Even")))</f>
        <v/>
      </c>
    </row>
    <row r="31" customFormat="false" ht="15" hidden="false" customHeight="false" outlineLevel="0" collapsed="false">
      <c r="A31" s="13"/>
      <c r="B31" s="12"/>
      <c r="C31" s="12"/>
      <c r="D31" s="14"/>
      <c r="E31" s="12"/>
      <c r="F31" s="14"/>
      <c r="G31" s="27" t="str">
        <f aca="false">IF(OR(D31="",F31=""),"",F31-D31)</f>
        <v/>
      </c>
      <c r="H31" s="15" t="str">
        <f aca="false">IF(G31="","",IF(G31&gt;0,"Win",IF(G31&lt;0,"Loss","Even")))</f>
        <v/>
      </c>
    </row>
    <row r="32" customFormat="false" ht="15" hidden="false" customHeight="false" outlineLevel="0" collapsed="false">
      <c r="A32" s="13"/>
      <c r="B32" s="12"/>
      <c r="C32" s="12"/>
      <c r="D32" s="14"/>
      <c r="E32" s="12"/>
      <c r="F32" s="14"/>
      <c r="G32" s="27" t="str">
        <f aca="false">IF(OR(D32="",F32=""),"",F32-D32)</f>
        <v/>
      </c>
      <c r="H32" s="15" t="str">
        <f aca="false">IF(G32="","",IF(G32&gt;0,"Win",IF(G32&lt;0,"Loss","Even")))</f>
        <v/>
      </c>
    </row>
    <row r="33" customFormat="false" ht="15" hidden="false" customHeight="false" outlineLevel="0" collapsed="false">
      <c r="A33" s="13"/>
      <c r="B33" s="12"/>
      <c r="C33" s="12"/>
      <c r="D33" s="14"/>
      <c r="E33" s="12"/>
      <c r="F33" s="14"/>
      <c r="G33" s="27" t="str">
        <f aca="false">IF(OR(D33="",F33=""),"",F33-D33)</f>
        <v/>
      </c>
      <c r="H33" s="15" t="str">
        <f aca="false">IF(G33="","",IF(G33&gt;0,"Win",IF(G33&lt;0,"Loss","Even")))</f>
        <v/>
      </c>
    </row>
    <row r="34" customFormat="false" ht="15" hidden="false" customHeight="false" outlineLevel="0" collapsed="false">
      <c r="A34" s="13"/>
      <c r="B34" s="12"/>
      <c r="C34" s="12"/>
      <c r="D34" s="14"/>
      <c r="E34" s="12"/>
      <c r="F34" s="14"/>
      <c r="G34" s="27" t="str">
        <f aca="false">IF(OR(D34="",F34=""),"",F34-D34)</f>
        <v/>
      </c>
      <c r="H34" s="15" t="str">
        <f aca="false">IF(G34="","",IF(G34&gt;0,"Win",IF(G34&lt;0,"Loss","Even")))</f>
        <v/>
      </c>
    </row>
    <row r="35" customFormat="false" ht="15" hidden="false" customHeight="false" outlineLevel="0" collapsed="false">
      <c r="A35" s="13"/>
      <c r="B35" s="12"/>
      <c r="C35" s="12"/>
      <c r="D35" s="14"/>
      <c r="E35" s="12"/>
      <c r="F35" s="14"/>
      <c r="G35" s="27" t="str">
        <f aca="false">IF(OR(D35="",F35=""),"",F35-D35)</f>
        <v/>
      </c>
      <c r="H35" s="15" t="str">
        <f aca="false">IF(G35="","",IF(G35&gt;0,"Win",IF(G35&lt;0,"Loss","Even")))</f>
        <v/>
      </c>
    </row>
    <row r="36" customFormat="false" ht="15" hidden="false" customHeight="false" outlineLevel="0" collapsed="false">
      <c r="A36" s="13"/>
      <c r="B36" s="12"/>
      <c r="C36" s="12"/>
      <c r="D36" s="14"/>
      <c r="E36" s="12"/>
      <c r="F36" s="14"/>
      <c r="G36" s="27" t="str">
        <f aca="false">IF(OR(D36="",F36=""),"",F36-D36)</f>
        <v/>
      </c>
      <c r="H36" s="15" t="str">
        <f aca="false">IF(G36="","",IF(G36&gt;0,"Win",IF(G36&lt;0,"Loss","Even")))</f>
        <v/>
      </c>
    </row>
    <row r="37" customFormat="false" ht="15" hidden="false" customHeight="false" outlineLevel="0" collapsed="false">
      <c r="A37" s="13"/>
      <c r="B37" s="12"/>
      <c r="C37" s="12"/>
      <c r="D37" s="14"/>
      <c r="E37" s="12"/>
      <c r="F37" s="14"/>
      <c r="G37" s="27" t="str">
        <f aca="false">IF(OR(D37="",F37=""),"",F37-D37)</f>
        <v/>
      </c>
      <c r="H37" s="15" t="str">
        <f aca="false">IF(G37="","",IF(G37&gt;0,"Win",IF(G37&lt;0,"Loss","Even")))</f>
        <v/>
      </c>
    </row>
    <row r="38" customFormat="false" ht="15" hidden="false" customHeight="false" outlineLevel="0" collapsed="false">
      <c r="A38" s="13"/>
      <c r="B38" s="12"/>
      <c r="C38" s="12"/>
      <c r="D38" s="14"/>
      <c r="E38" s="12"/>
      <c r="F38" s="14"/>
      <c r="G38" s="27" t="str">
        <f aca="false">IF(OR(D38="",F38=""),"",F38-D38)</f>
        <v/>
      </c>
      <c r="H38" s="15" t="str">
        <f aca="false">IF(G38="","",IF(G38&gt;0,"Win",IF(G38&lt;0,"Loss","Even")))</f>
        <v/>
      </c>
    </row>
    <row r="39" customFormat="false" ht="15" hidden="false" customHeight="false" outlineLevel="0" collapsed="false">
      <c r="A39" s="13"/>
      <c r="B39" s="12"/>
      <c r="C39" s="12"/>
      <c r="D39" s="14"/>
      <c r="E39" s="12"/>
      <c r="F39" s="14"/>
      <c r="G39" s="27" t="str">
        <f aca="false">IF(OR(D39="",F39=""),"",F39-D39)</f>
        <v/>
      </c>
      <c r="H39" s="15" t="str">
        <f aca="false">IF(G39="","",IF(G39&gt;0,"Win",IF(G39&lt;0,"Loss","Even")))</f>
        <v/>
      </c>
    </row>
    <row r="40" customFormat="false" ht="15" hidden="false" customHeight="false" outlineLevel="0" collapsed="false">
      <c r="A40" s="13"/>
      <c r="B40" s="12"/>
      <c r="C40" s="12"/>
      <c r="D40" s="14"/>
      <c r="E40" s="12"/>
      <c r="F40" s="14"/>
      <c r="G40" s="27" t="str">
        <f aca="false">IF(OR(D40="",F40=""),"",F40-D40)</f>
        <v/>
      </c>
      <c r="H40" s="15" t="str">
        <f aca="false">IF(G40="","",IF(G40&gt;0,"Win",IF(G40&lt;0,"Loss","Even")))</f>
        <v/>
      </c>
    </row>
    <row r="41" customFormat="false" ht="15" hidden="false" customHeight="false" outlineLevel="0" collapsed="false">
      <c r="A41" s="13"/>
      <c r="B41" s="12"/>
      <c r="C41" s="12"/>
      <c r="D41" s="14"/>
      <c r="E41" s="12"/>
      <c r="F41" s="14"/>
      <c r="G41" s="27" t="str">
        <f aca="false">IF(OR(D41="",F41=""),"",F41-D41)</f>
        <v/>
      </c>
      <c r="H41" s="15" t="str">
        <f aca="false">IF(G41="","",IF(G41&gt;0,"Win",IF(G41&lt;0,"Loss","Even")))</f>
        <v/>
      </c>
    </row>
    <row r="42" customFormat="false" ht="15" hidden="false" customHeight="false" outlineLevel="0" collapsed="false">
      <c r="A42" s="13"/>
      <c r="B42" s="12"/>
      <c r="C42" s="12"/>
      <c r="D42" s="14"/>
      <c r="E42" s="12"/>
      <c r="F42" s="14"/>
      <c r="G42" s="27" t="str">
        <f aca="false">IF(OR(D42="",F42=""),"",F42-D42)</f>
        <v/>
      </c>
      <c r="H42" s="15" t="str">
        <f aca="false">IF(G42="","",IF(G42&gt;0,"Win",IF(G42&lt;0,"Loss","Even")))</f>
        <v/>
      </c>
    </row>
    <row r="43" customFormat="false" ht="15" hidden="false" customHeight="false" outlineLevel="0" collapsed="false">
      <c r="A43" s="13"/>
      <c r="B43" s="12"/>
      <c r="C43" s="12"/>
      <c r="D43" s="14"/>
      <c r="E43" s="12"/>
      <c r="F43" s="14"/>
      <c r="G43" s="27" t="str">
        <f aca="false">IF(OR(D43="",F43=""),"",F43-D43)</f>
        <v/>
      </c>
      <c r="H43" s="15" t="str">
        <f aca="false">IF(G43="","",IF(G43&gt;0,"Win",IF(G43&lt;0,"Loss","Even")))</f>
        <v/>
      </c>
    </row>
    <row r="44" customFormat="false" ht="15" hidden="false" customHeight="false" outlineLevel="0" collapsed="false">
      <c r="A44" s="13"/>
      <c r="B44" s="12"/>
      <c r="C44" s="12"/>
      <c r="D44" s="14"/>
      <c r="E44" s="12"/>
      <c r="F44" s="14"/>
      <c r="G44" s="27" t="str">
        <f aca="false">IF(OR(D44="",F44=""),"",F44-D44)</f>
        <v/>
      </c>
      <c r="H44" s="15" t="str">
        <f aca="false">IF(G44="","",IF(G44&gt;0,"Win",IF(G44&lt;0,"Loss","Even")))</f>
        <v/>
      </c>
    </row>
    <row r="45" customFormat="false" ht="15" hidden="false" customHeight="false" outlineLevel="0" collapsed="false">
      <c r="A45" s="13"/>
      <c r="B45" s="12"/>
      <c r="C45" s="12"/>
      <c r="D45" s="14"/>
      <c r="E45" s="12"/>
      <c r="F45" s="14"/>
      <c r="G45" s="27" t="str">
        <f aca="false">IF(OR(D45="",F45=""),"",F45-D45)</f>
        <v/>
      </c>
      <c r="H45" s="15" t="str">
        <f aca="false">IF(G45="","",IF(G45&gt;0,"Win",IF(G45&lt;0,"Loss","Even")))</f>
        <v/>
      </c>
    </row>
    <row r="46" customFormat="false" ht="15" hidden="false" customHeight="false" outlineLevel="0" collapsed="false">
      <c r="A46" s="13"/>
      <c r="B46" s="12"/>
      <c r="C46" s="12"/>
      <c r="D46" s="14"/>
      <c r="E46" s="12"/>
      <c r="F46" s="14"/>
      <c r="G46" s="27" t="str">
        <f aca="false">IF(OR(D46="",F46=""),"",F46-D46)</f>
        <v/>
      </c>
      <c r="H46" s="15" t="str">
        <f aca="false">IF(G46="","",IF(G46&gt;0,"Win",IF(G46&lt;0,"Loss","Even")))</f>
        <v/>
      </c>
    </row>
    <row r="47" customFormat="false" ht="15" hidden="false" customHeight="false" outlineLevel="0" collapsed="false">
      <c r="A47" s="13"/>
      <c r="B47" s="12"/>
      <c r="C47" s="12"/>
      <c r="D47" s="14"/>
      <c r="E47" s="12"/>
      <c r="F47" s="14"/>
      <c r="G47" s="27" t="str">
        <f aca="false">IF(OR(D47="",F47=""),"",F47-D47)</f>
        <v/>
      </c>
      <c r="H47" s="15" t="str">
        <f aca="false">IF(G47="","",IF(G47&gt;0,"Win",IF(G47&lt;0,"Loss","Even")))</f>
        <v/>
      </c>
    </row>
    <row r="48" customFormat="false" ht="15" hidden="false" customHeight="false" outlineLevel="0" collapsed="false">
      <c r="A48" s="13"/>
      <c r="B48" s="12"/>
      <c r="C48" s="12"/>
      <c r="D48" s="14"/>
      <c r="E48" s="12"/>
      <c r="F48" s="14"/>
      <c r="G48" s="27" t="str">
        <f aca="false">IF(OR(D48="",F48=""),"",F48-D48)</f>
        <v/>
      </c>
      <c r="H48" s="15" t="str">
        <f aca="false">IF(G48="","",IF(G48&gt;0,"Win",IF(G48&lt;0,"Loss","Even")))</f>
        <v/>
      </c>
    </row>
    <row r="49" customFormat="false" ht="15" hidden="false" customHeight="false" outlineLevel="0" collapsed="false">
      <c r="A49" s="13"/>
      <c r="B49" s="12"/>
      <c r="C49" s="12"/>
      <c r="D49" s="14"/>
      <c r="E49" s="12"/>
      <c r="F49" s="14"/>
      <c r="G49" s="27" t="str">
        <f aca="false">IF(OR(D49="",F49=""),"",F49-D49)</f>
        <v/>
      </c>
      <c r="H49" s="15" t="str">
        <f aca="false">IF(G49="","",IF(G49&gt;0,"Win",IF(G49&lt;0,"Loss","Even")))</f>
        <v/>
      </c>
    </row>
    <row r="50" customFormat="false" ht="15" hidden="false" customHeight="false" outlineLevel="0" collapsed="false">
      <c r="A50" s="13"/>
      <c r="B50" s="12"/>
      <c r="C50" s="12"/>
      <c r="D50" s="14"/>
      <c r="E50" s="12"/>
      <c r="F50" s="14"/>
      <c r="G50" s="27" t="str">
        <f aca="false">IF(OR(D50="",F50=""),"",F50-D50)</f>
        <v/>
      </c>
      <c r="H50" s="15" t="str">
        <f aca="false">IF(G50="","",IF(G50&gt;0,"Win",IF(G50&lt;0,"Loss","Even")))</f>
        <v/>
      </c>
    </row>
    <row r="51" customFormat="false" ht="15" hidden="false" customHeight="false" outlineLevel="0" collapsed="false">
      <c r="A51" s="13"/>
      <c r="B51" s="12"/>
      <c r="C51" s="12"/>
      <c r="D51" s="14"/>
      <c r="E51" s="12"/>
      <c r="F51" s="14"/>
      <c r="G51" s="27" t="str">
        <f aca="false">IF(OR(D51="",F51=""),"",F51-D51)</f>
        <v/>
      </c>
      <c r="H51" s="15" t="str">
        <f aca="false">IF(G51="","",IF(G51&gt;0,"Win",IF(G51&lt;0,"Loss","Even")))</f>
        <v/>
      </c>
    </row>
    <row r="52" customFormat="false" ht="15" hidden="false" customHeight="false" outlineLevel="0" collapsed="false">
      <c r="A52" s="13"/>
      <c r="B52" s="12"/>
      <c r="C52" s="12"/>
      <c r="D52" s="14"/>
      <c r="E52" s="12"/>
      <c r="F52" s="14"/>
      <c r="G52" s="27" t="str">
        <f aca="false">IF(OR(D52="",F52=""),"",F52-D52)</f>
        <v/>
      </c>
      <c r="H52" s="15" t="str">
        <f aca="false">IF(G52="","",IF(G52&gt;0,"Win",IF(G52&lt;0,"Loss","Even")))</f>
        <v/>
      </c>
    </row>
    <row r="53" customFormat="false" ht="15" hidden="false" customHeight="false" outlineLevel="0" collapsed="false">
      <c r="A53" s="13"/>
      <c r="B53" s="12"/>
      <c r="C53" s="12"/>
      <c r="D53" s="14"/>
      <c r="E53" s="12"/>
      <c r="F53" s="14"/>
      <c r="G53" s="27" t="str">
        <f aca="false">IF(OR(D53="",F53=""),"",F53-D53)</f>
        <v/>
      </c>
      <c r="H53" s="15" t="str">
        <f aca="false">IF(G53="","",IF(G53&gt;0,"Win",IF(G53&lt;0,"Loss","Even")))</f>
        <v/>
      </c>
    </row>
    <row r="54" customFormat="false" ht="15" hidden="false" customHeight="false" outlineLevel="0" collapsed="false">
      <c r="A54" s="13"/>
      <c r="B54" s="12"/>
      <c r="C54" s="12"/>
      <c r="D54" s="14"/>
      <c r="E54" s="12"/>
      <c r="F54" s="14"/>
      <c r="G54" s="27" t="str">
        <f aca="false">IF(OR(D54="",F54=""),"",F54-D54)</f>
        <v/>
      </c>
      <c r="H54" s="15" t="str">
        <f aca="false">IF(G54="","",IF(G54&gt;0,"Win",IF(G54&lt;0,"Loss","Even")))</f>
        <v/>
      </c>
    </row>
    <row r="55" customFormat="false" ht="15" hidden="false" customHeight="false" outlineLevel="0" collapsed="false">
      <c r="A55" s="13"/>
      <c r="B55" s="12"/>
      <c r="C55" s="12"/>
      <c r="D55" s="14"/>
      <c r="E55" s="12"/>
      <c r="F55" s="14"/>
      <c r="G55" s="27" t="str">
        <f aca="false">IF(OR(D55="",F55=""),"",F55-D55)</f>
        <v/>
      </c>
      <c r="H55" s="15" t="str">
        <f aca="false">IF(G55="","",IF(G55&gt;0,"Win",IF(G55&lt;0,"Loss","Even")))</f>
        <v/>
      </c>
    </row>
    <row r="56" customFormat="false" ht="15" hidden="false" customHeight="false" outlineLevel="0" collapsed="false">
      <c r="A56" s="13"/>
      <c r="B56" s="12"/>
      <c r="C56" s="12"/>
      <c r="D56" s="14"/>
      <c r="E56" s="12"/>
      <c r="F56" s="14"/>
      <c r="G56" s="27" t="str">
        <f aca="false">IF(OR(D56="",F56=""),"",F56-D56)</f>
        <v/>
      </c>
      <c r="H56" s="15" t="str">
        <f aca="false">IF(G56="","",IF(G56&gt;0,"Win",IF(G56&lt;0,"Loss","Even")))</f>
        <v/>
      </c>
    </row>
    <row r="57" customFormat="false" ht="15" hidden="false" customHeight="false" outlineLevel="0" collapsed="false">
      <c r="A57" s="13"/>
      <c r="B57" s="12"/>
      <c r="C57" s="12"/>
      <c r="D57" s="14"/>
      <c r="E57" s="12"/>
      <c r="F57" s="14"/>
      <c r="G57" s="27" t="str">
        <f aca="false">IF(OR(D57="",F57=""),"",F57-D57)</f>
        <v/>
      </c>
      <c r="H57" s="15" t="str">
        <f aca="false">IF(G57="","",IF(G57&gt;0,"Win",IF(G57&lt;0,"Loss","Even")))</f>
        <v/>
      </c>
    </row>
    <row r="58" customFormat="false" ht="15" hidden="false" customHeight="false" outlineLevel="0" collapsed="false">
      <c r="A58" s="13"/>
      <c r="B58" s="12"/>
      <c r="C58" s="12"/>
      <c r="D58" s="14"/>
      <c r="E58" s="12"/>
      <c r="F58" s="14"/>
      <c r="G58" s="27" t="str">
        <f aca="false">IF(OR(D58="",F58=""),"",F58-D58)</f>
        <v/>
      </c>
      <c r="H58" s="15" t="str">
        <f aca="false">IF(G58="","",IF(G58&gt;0,"Win",IF(G58&lt;0,"Loss","Even")))</f>
        <v/>
      </c>
    </row>
    <row r="59" customFormat="false" ht="15" hidden="false" customHeight="false" outlineLevel="0" collapsed="false">
      <c r="A59" s="13"/>
      <c r="B59" s="12"/>
      <c r="C59" s="12"/>
      <c r="D59" s="14"/>
      <c r="E59" s="12"/>
      <c r="F59" s="14"/>
      <c r="G59" s="27" t="str">
        <f aca="false">IF(OR(D59="",F59=""),"",F59-D59)</f>
        <v/>
      </c>
      <c r="H59" s="15" t="str">
        <f aca="false">IF(G59="","",IF(G59&gt;0,"Win",IF(G59&lt;0,"Loss","Even")))</f>
        <v/>
      </c>
    </row>
    <row r="60" customFormat="false" ht="15" hidden="false" customHeight="false" outlineLevel="0" collapsed="false">
      <c r="A60" s="13"/>
      <c r="B60" s="12"/>
      <c r="C60" s="12"/>
      <c r="D60" s="14"/>
      <c r="E60" s="12"/>
      <c r="F60" s="14"/>
      <c r="G60" s="27" t="str">
        <f aca="false">IF(OR(D60="",F60=""),"",F60-D60)</f>
        <v/>
      </c>
      <c r="H60" s="15" t="str">
        <f aca="false">IF(G60="","",IF(G60&gt;0,"Win",IF(G60&lt;0,"Loss","Even")))</f>
        <v/>
      </c>
    </row>
    <row r="61" customFormat="false" ht="15" hidden="false" customHeight="false" outlineLevel="0" collapsed="false">
      <c r="A61" s="13"/>
      <c r="B61" s="12"/>
      <c r="C61" s="12"/>
      <c r="D61" s="14"/>
      <c r="E61" s="12"/>
      <c r="F61" s="14"/>
      <c r="G61" s="27" t="str">
        <f aca="false">IF(OR(D61="",F61=""),"",F61-D61)</f>
        <v/>
      </c>
      <c r="H61" s="15" t="str">
        <f aca="false">IF(G61="","",IF(G61&gt;0,"Win",IF(G61&lt;0,"Loss","Even")))</f>
        <v/>
      </c>
    </row>
    <row r="62" customFormat="false" ht="15" hidden="false" customHeight="false" outlineLevel="0" collapsed="false">
      <c r="A62" s="13"/>
      <c r="B62" s="12"/>
      <c r="C62" s="12"/>
      <c r="D62" s="14"/>
      <c r="E62" s="12"/>
      <c r="F62" s="14"/>
      <c r="G62" s="27" t="str">
        <f aca="false">IF(OR(D62="",F62=""),"",F62-D62)</f>
        <v/>
      </c>
      <c r="H62" s="15" t="str">
        <f aca="false">IF(G62="","",IF(G62&gt;0,"Win",IF(G62&lt;0,"Loss","Even")))</f>
        <v/>
      </c>
    </row>
    <row r="63" customFormat="false" ht="15" hidden="false" customHeight="false" outlineLevel="0" collapsed="false">
      <c r="A63" s="13"/>
      <c r="B63" s="12"/>
      <c r="C63" s="12"/>
      <c r="D63" s="14"/>
      <c r="E63" s="12"/>
      <c r="F63" s="14"/>
      <c r="G63" s="27" t="str">
        <f aca="false">IF(OR(D63="",F63=""),"",F63-D63)</f>
        <v/>
      </c>
      <c r="H63" s="15" t="str">
        <f aca="false">IF(G63="","",IF(G63&gt;0,"Win",IF(G63&lt;0,"Loss","Even")))</f>
        <v/>
      </c>
    </row>
    <row r="64" customFormat="false" ht="15" hidden="false" customHeight="false" outlineLevel="0" collapsed="false">
      <c r="A64" s="13"/>
      <c r="B64" s="12"/>
      <c r="C64" s="12"/>
      <c r="D64" s="14"/>
      <c r="E64" s="12"/>
      <c r="F64" s="14"/>
      <c r="G64" s="27" t="str">
        <f aca="false">IF(OR(D64="",F64=""),"",F64-D64)</f>
        <v/>
      </c>
      <c r="H64" s="15" t="str">
        <f aca="false">IF(G64="","",IF(G64&gt;0,"Win",IF(G64&lt;0,"Loss","Even")))</f>
        <v/>
      </c>
    </row>
    <row r="65" customFormat="false" ht="15" hidden="false" customHeight="false" outlineLevel="0" collapsed="false">
      <c r="A65" s="13"/>
      <c r="B65" s="12"/>
      <c r="C65" s="12"/>
      <c r="D65" s="14"/>
      <c r="E65" s="12"/>
      <c r="F65" s="14"/>
      <c r="G65" s="27" t="str">
        <f aca="false">IF(OR(D65="",F65=""),"",F65-D65)</f>
        <v/>
      </c>
      <c r="H65" s="15" t="str">
        <f aca="false">IF(G65="","",IF(G65&gt;0,"Win",IF(G65&lt;0,"Loss","Even")))</f>
        <v/>
      </c>
    </row>
    <row r="66" customFormat="false" ht="15" hidden="false" customHeight="false" outlineLevel="0" collapsed="false">
      <c r="A66" s="13"/>
      <c r="B66" s="12"/>
      <c r="C66" s="12"/>
      <c r="D66" s="14"/>
      <c r="E66" s="12"/>
      <c r="F66" s="14"/>
      <c r="G66" s="27" t="str">
        <f aca="false">IF(OR(D66="",F66=""),"",F66-D66)</f>
        <v/>
      </c>
      <c r="H66" s="15" t="str">
        <f aca="false">IF(G66="","",IF(G66&gt;0,"Win",IF(G66&lt;0,"Loss","Even")))</f>
        <v/>
      </c>
    </row>
    <row r="67" customFormat="false" ht="15" hidden="false" customHeight="false" outlineLevel="0" collapsed="false">
      <c r="A67" s="13"/>
      <c r="B67" s="12"/>
      <c r="C67" s="12"/>
      <c r="D67" s="14"/>
      <c r="E67" s="12"/>
      <c r="F67" s="14"/>
      <c r="G67" s="27" t="str">
        <f aca="false">IF(OR(D67="",F67=""),"",F67-D67)</f>
        <v/>
      </c>
      <c r="H67" s="15" t="str">
        <f aca="false">IF(G67="","",IF(G67&gt;0,"Win",IF(G67&lt;0,"Loss","Even")))</f>
        <v/>
      </c>
    </row>
    <row r="68" customFormat="false" ht="15" hidden="false" customHeight="false" outlineLevel="0" collapsed="false">
      <c r="A68" s="13"/>
      <c r="B68" s="12"/>
      <c r="C68" s="12"/>
      <c r="D68" s="14"/>
      <c r="E68" s="12"/>
      <c r="F68" s="14"/>
      <c r="G68" s="27" t="str">
        <f aca="false">IF(OR(D68="",F68=""),"",F68-D68)</f>
        <v/>
      </c>
      <c r="H68" s="15" t="str">
        <f aca="false">IF(G68="","",IF(G68&gt;0,"Win",IF(G68&lt;0,"Loss","Even")))</f>
        <v/>
      </c>
    </row>
    <row r="69" customFormat="false" ht="15" hidden="false" customHeight="false" outlineLevel="0" collapsed="false">
      <c r="A69" s="13"/>
      <c r="B69" s="12"/>
      <c r="C69" s="12"/>
      <c r="D69" s="14"/>
      <c r="E69" s="12"/>
      <c r="F69" s="14"/>
      <c r="G69" s="27" t="str">
        <f aca="false">IF(OR(D69="",F69=""),"",F69-D69)</f>
        <v/>
      </c>
      <c r="H69" s="15" t="str">
        <f aca="false">IF(G69="","",IF(G69&gt;0,"Win",IF(G69&lt;0,"Loss","Even")))</f>
        <v/>
      </c>
    </row>
    <row r="70" customFormat="false" ht="15" hidden="false" customHeight="false" outlineLevel="0" collapsed="false">
      <c r="A70" s="13"/>
      <c r="B70" s="12"/>
      <c r="C70" s="12"/>
      <c r="D70" s="14"/>
      <c r="E70" s="12"/>
      <c r="F70" s="14"/>
      <c r="G70" s="27" t="str">
        <f aca="false">IF(OR(D70="",F70=""),"",F70-D70)</f>
        <v/>
      </c>
      <c r="H70" s="15" t="str">
        <f aca="false">IF(G70="","",IF(G70&gt;0,"Win",IF(G70&lt;0,"Loss","Even")))</f>
        <v/>
      </c>
    </row>
    <row r="71" customFormat="false" ht="15" hidden="false" customHeight="false" outlineLevel="0" collapsed="false">
      <c r="A71" s="13"/>
      <c r="B71" s="12"/>
      <c r="C71" s="12"/>
      <c r="D71" s="14"/>
      <c r="E71" s="12"/>
      <c r="F71" s="14"/>
      <c r="G71" s="27" t="str">
        <f aca="false">IF(OR(D71="",F71=""),"",F71-D71)</f>
        <v/>
      </c>
      <c r="H71" s="15" t="str">
        <f aca="false">IF(G71="","",IF(G71&gt;0,"Win",IF(G71&lt;0,"Loss","Even")))</f>
        <v/>
      </c>
    </row>
    <row r="72" customFormat="false" ht="15" hidden="false" customHeight="false" outlineLevel="0" collapsed="false">
      <c r="A72" s="13"/>
      <c r="B72" s="12"/>
      <c r="C72" s="12"/>
      <c r="D72" s="14"/>
      <c r="E72" s="12"/>
      <c r="F72" s="14"/>
      <c r="G72" s="27" t="str">
        <f aca="false">IF(OR(D72="",F72=""),"",F72-D72)</f>
        <v/>
      </c>
      <c r="H72" s="15" t="str">
        <f aca="false">IF(G72="","",IF(G72&gt;0,"Win",IF(G72&lt;0,"Loss","Even")))</f>
        <v/>
      </c>
    </row>
    <row r="73" customFormat="false" ht="15" hidden="false" customHeight="false" outlineLevel="0" collapsed="false">
      <c r="A73" s="13"/>
      <c r="B73" s="12"/>
      <c r="C73" s="12"/>
      <c r="D73" s="14"/>
      <c r="E73" s="12"/>
      <c r="F73" s="14"/>
      <c r="G73" s="27" t="str">
        <f aca="false">IF(OR(D73="",F73=""),"",F73-D73)</f>
        <v/>
      </c>
      <c r="H73" s="15" t="str">
        <f aca="false">IF(G73="","",IF(G73&gt;0,"Win",IF(G73&lt;0,"Loss","Even")))</f>
        <v/>
      </c>
    </row>
    <row r="74" customFormat="false" ht="15" hidden="false" customHeight="false" outlineLevel="0" collapsed="false">
      <c r="A74" s="13"/>
      <c r="B74" s="12"/>
      <c r="C74" s="12"/>
      <c r="D74" s="14"/>
      <c r="E74" s="12"/>
      <c r="F74" s="14"/>
      <c r="G74" s="27" t="str">
        <f aca="false">IF(OR(D74="",F74=""),"",F74-D74)</f>
        <v/>
      </c>
      <c r="H74" s="15" t="str">
        <f aca="false">IF(G74="","",IF(G74&gt;0,"Win",IF(G74&lt;0,"Loss","Even")))</f>
        <v/>
      </c>
    </row>
    <row r="75" customFormat="false" ht="15" hidden="false" customHeight="false" outlineLevel="0" collapsed="false">
      <c r="A75" s="13"/>
      <c r="B75" s="12"/>
      <c r="C75" s="12"/>
      <c r="D75" s="14"/>
      <c r="E75" s="12"/>
      <c r="F75" s="14"/>
      <c r="G75" s="27" t="str">
        <f aca="false">IF(OR(D75="",F75=""),"",F75-D75)</f>
        <v/>
      </c>
      <c r="H75" s="15" t="str">
        <f aca="false">IF(G75="","",IF(G75&gt;0,"Win",IF(G75&lt;0,"Loss","Even")))</f>
        <v/>
      </c>
    </row>
    <row r="76" customFormat="false" ht="15" hidden="false" customHeight="false" outlineLevel="0" collapsed="false">
      <c r="A76" s="13"/>
      <c r="B76" s="12"/>
      <c r="C76" s="12"/>
      <c r="D76" s="14"/>
      <c r="E76" s="12"/>
      <c r="F76" s="14"/>
      <c r="G76" s="27" t="str">
        <f aca="false">IF(OR(D76="",F76=""),"",F76-D76)</f>
        <v/>
      </c>
      <c r="H76" s="15" t="str">
        <f aca="false">IF(G76="","",IF(G76&gt;0,"Win",IF(G76&lt;0,"Loss","Even")))</f>
        <v/>
      </c>
    </row>
    <row r="77" customFormat="false" ht="15" hidden="false" customHeight="false" outlineLevel="0" collapsed="false">
      <c r="A77" s="13"/>
      <c r="B77" s="12"/>
      <c r="C77" s="12"/>
      <c r="D77" s="14"/>
      <c r="E77" s="12"/>
      <c r="F77" s="14"/>
      <c r="G77" s="27" t="str">
        <f aca="false">IF(OR(D77="",F77=""),"",F77-D77)</f>
        <v/>
      </c>
      <c r="H77" s="15" t="str">
        <f aca="false">IF(G77="","",IF(G77&gt;0,"Win",IF(G77&lt;0,"Loss","Even")))</f>
        <v/>
      </c>
    </row>
    <row r="78" customFormat="false" ht="15" hidden="false" customHeight="false" outlineLevel="0" collapsed="false">
      <c r="A78" s="13"/>
      <c r="B78" s="12"/>
      <c r="C78" s="12"/>
      <c r="D78" s="14"/>
      <c r="E78" s="12"/>
      <c r="F78" s="14"/>
      <c r="G78" s="27" t="str">
        <f aca="false">IF(OR(D78="",F78=""),"",F78-D78)</f>
        <v/>
      </c>
      <c r="H78" s="15" t="str">
        <f aca="false">IF(G78="","",IF(G78&gt;0,"Win",IF(G78&lt;0,"Loss","Even")))</f>
        <v/>
      </c>
    </row>
    <row r="79" customFormat="false" ht="15" hidden="false" customHeight="false" outlineLevel="0" collapsed="false">
      <c r="A79" s="13"/>
      <c r="B79" s="12"/>
      <c r="C79" s="12"/>
      <c r="D79" s="14"/>
      <c r="E79" s="12"/>
      <c r="F79" s="14"/>
      <c r="G79" s="27" t="str">
        <f aca="false">IF(OR(D79="",F79=""),"",F79-D79)</f>
        <v/>
      </c>
      <c r="H79" s="15" t="str">
        <f aca="false">IF(G79="","",IF(G79&gt;0,"Win",IF(G79&lt;0,"Loss","Even")))</f>
        <v/>
      </c>
    </row>
    <row r="80" customFormat="false" ht="15" hidden="false" customHeight="false" outlineLevel="0" collapsed="false">
      <c r="A80" s="13"/>
      <c r="B80" s="12"/>
      <c r="C80" s="12"/>
      <c r="D80" s="14"/>
      <c r="E80" s="12"/>
      <c r="F80" s="14"/>
      <c r="G80" s="27" t="str">
        <f aca="false">IF(OR(D80="",F80=""),"",F80-D80)</f>
        <v/>
      </c>
      <c r="H80" s="15" t="str">
        <f aca="false">IF(G80="","",IF(G80&gt;0,"Win",IF(G80&lt;0,"Loss","Even")))</f>
        <v/>
      </c>
    </row>
    <row r="81" customFormat="false" ht="15" hidden="false" customHeight="false" outlineLevel="0" collapsed="false">
      <c r="A81" s="13"/>
      <c r="B81" s="12"/>
      <c r="C81" s="12"/>
      <c r="D81" s="14"/>
      <c r="E81" s="12"/>
      <c r="F81" s="14"/>
      <c r="G81" s="27" t="str">
        <f aca="false">IF(OR(D81="",F81=""),"",F81-D81)</f>
        <v/>
      </c>
      <c r="H81" s="15" t="str">
        <f aca="false">IF(G81="","",IF(G81&gt;0,"Win",IF(G81&lt;0,"Loss","Even")))</f>
        <v/>
      </c>
    </row>
    <row r="82" customFormat="false" ht="15" hidden="false" customHeight="false" outlineLevel="0" collapsed="false">
      <c r="A82" s="13"/>
      <c r="B82" s="12"/>
      <c r="C82" s="12"/>
      <c r="D82" s="14"/>
      <c r="E82" s="12"/>
      <c r="F82" s="14"/>
      <c r="G82" s="27" t="str">
        <f aca="false">IF(OR(D82="",F82=""),"",F82-D82)</f>
        <v/>
      </c>
      <c r="H82" s="15" t="str">
        <f aca="false">IF(G82="","",IF(G82&gt;0,"Win",IF(G82&lt;0,"Loss","Even")))</f>
        <v/>
      </c>
    </row>
    <row r="83" customFormat="false" ht="15" hidden="false" customHeight="false" outlineLevel="0" collapsed="false">
      <c r="A83" s="13"/>
      <c r="B83" s="12"/>
      <c r="C83" s="12"/>
      <c r="D83" s="14"/>
      <c r="E83" s="12"/>
      <c r="F83" s="14"/>
      <c r="G83" s="27" t="str">
        <f aca="false">IF(OR(D83="",F83=""),"",F83-D83)</f>
        <v/>
      </c>
      <c r="H83" s="15" t="str">
        <f aca="false">IF(G83="","",IF(G83&gt;0,"Win",IF(G83&lt;0,"Loss","Even")))</f>
        <v/>
      </c>
    </row>
    <row r="84" customFormat="false" ht="15" hidden="false" customHeight="false" outlineLevel="0" collapsed="false">
      <c r="A84" s="13"/>
      <c r="B84" s="12"/>
      <c r="C84" s="12"/>
      <c r="D84" s="14"/>
      <c r="E84" s="12"/>
      <c r="F84" s="14"/>
      <c r="G84" s="27" t="str">
        <f aca="false">IF(OR(D84="",F84=""),"",F84-D84)</f>
        <v/>
      </c>
      <c r="H84" s="15" t="str">
        <f aca="false">IF(G84="","",IF(G84&gt;0,"Win",IF(G84&lt;0,"Loss","Even")))</f>
        <v/>
      </c>
    </row>
    <row r="85" customFormat="false" ht="15" hidden="false" customHeight="false" outlineLevel="0" collapsed="false">
      <c r="A85" s="13"/>
      <c r="B85" s="12"/>
      <c r="C85" s="12"/>
      <c r="D85" s="14"/>
      <c r="E85" s="12"/>
      <c r="F85" s="14"/>
      <c r="G85" s="27" t="str">
        <f aca="false">IF(OR(D85="",F85=""),"",F85-D85)</f>
        <v/>
      </c>
      <c r="H85" s="15" t="str">
        <f aca="false">IF(G85="","",IF(G85&gt;0,"Win",IF(G85&lt;0,"Loss","Even")))</f>
        <v/>
      </c>
    </row>
    <row r="86" customFormat="false" ht="15" hidden="false" customHeight="false" outlineLevel="0" collapsed="false">
      <c r="A86" s="13"/>
      <c r="B86" s="12"/>
      <c r="C86" s="12"/>
      <c r="D86" s="14"/>
      <c r="E86" s="12"/>
      <c r="F86" s="14"/>
      <c r="G86" s="27" t="str">
        <f aca="false">IF(OR(D86="",F86=""),"",F86-D86)</f>
        <v/>
      </c>
      <c r="H86" s="15" t="str">
        <f aca="false">IF(G86="","",IF(G86&gt;0,"Win",IF(G86&lt;0,"Loss","Even")))</f>
        <v/>
      </c>
    </row>
    <row r="87" customFormat="false" ht="15" hidden="false" customHeight="false" outlineLevel="0" collapsed="false">
      <c r="A87" s="13"/>
      <c r="B87" s="12"/>
      <c r="C87" s="12"/>
      <c r="D87" s="14"/>
      <c r="E87" s="12"/>
      <c r="F87" s="14"/>
      <c r="G87" s="27" t="str">
        <f aca="false">IF(OR(D87="",F87=""),"",F87-D87)</f>
        <v/>
      </c>
      <c r="H87" s="15" t="str">
        <f aca="false">IF(G87="","",IF(G87&gt;0,"Win",IF(G87&lt;0,"Loss","Even")))</f>
        <v/>
      </c>
    </row>
    <row r="88" customFormat="false" ht="15" hidden="false" customHeight="false" outlineLevel="0" collapsed="false">
      <c r="A88" s="13"/>
      <c r="B88" s="12"/>
      <c r="C88" s="12"/>
      <c r="D88" s="14"/>
      <c r="E88" s="12"/>
      <c r="F88" s="14"/>
      <c r="G88" s="27" t="str">
        <f aca="false">IF(OR(D88="",F88=""),"",F88-D88)</f>
        <v/>
      </c>
      <c r="H88" s="15" t="str">
        <f aca="false">IF(G88="","",IF(G88&gt;0,"Win",IF(G88&lt;0,"Loss","Even")))</f>
        <v/>
      </c>
    </row>
    <row r="89" customFormat="false" ht="15" hidden="false" customHeight="false" outlineLevel="0" collapsed="false">
      <c r="A89" s="13"/>
      <c r="B89" s="12"/>
      <c r="C89" s="12"/>
      <c r="D89" s="14"/>
      <c r="E89" s="12"/>
      <c r="F89" s="14"/>
      <c r="G89" s="27" t="str">
        <f aca="false">IF(OR(D89="",F89=""),"",F89-D89)</f>
        <v/>
      </c>
      <c r="H89" s="15" t="str">
        <f aca="false">IF(G89="","",IF(G89&gt;0,"Win",IF(G89&lt;0,"Loss","Even")))</f>
        <v/>
      </c>
    </row>
    <row r="90" customFormat="false" ht="15" hidden="false" customHeight="false" outlineLevel="0" collapsed="false">
      <c r="A90" s="13"/>
      <c r="B90" s="12"/>
      <c r="C90" s="12"/>
      <c r="D90" s="14"/>
      <c r="E90" s="12"/>
      <c r="F90" s="14"/>
      <c r="G90" s="27" t="str">
        <f aca="false">IF(OR(D90="",F90=""),"",F90-D90)</f>
        <v/>
      </c>
      <c r="H90" s="15" t="str">
        <f aca="false">IF(G90="","",IF(G90&gt;0,"Win",IF(G90&lt;0,"Loss","Even")))</f>
        <v/>
      </c>
    </row>
    <row r="91" customFormat="false" ht="15" hidden="false" customHeight="false" outlineLevel="0" collapsed="false">
      <c r="A91" s="13"/>
      <c r="B91" s="12"/>
      <c r="C91" s="12"/>
      <c r="D91" s="14"/>
      <c r="E91" s="12"/>
      <c r="F91" s="14"/>
      <c r="G91" s="27" t="str">
        <f aca="false">IF(OR(D91="",F91=""),"",F91-D91)</f>
        <v/>
      </c>
      <c r="H91" s="15" t="str">
        <f aca="false">IF(G91="","",IF(G91&gt;0,"Win",IF(G91&lt;0,"Loss","Even")))</f>
        <v/>
      </c>
    </row>
    <row r="92" customFormat="false" ht="15" hidden="false" customHeight="false" outlineLevel="0" collapsed="false">
      <c r="A92" s="13"/>
      <c r="B92" s="12"/>
      <c r="C92" s="12"/>
      <c r="D92" s="14"/>
      <c r="E92" s="12"/>
      <c r="F92" s="14"/>
      <c r="G92" s="27" t="str">
        <f aca="false">IF(OR(D92="",F92=""),"",F92-D92)</f>
        <v/>
      </c>
      <c r="H92" s="15" t="str">
        <f aca="false">IF(G92="","",IF(G92&gt;0,"Win",IF(G92&lt;0,"Loss","Even")))</f>
        <v/>
      </c>
    </row>
    <row r="93" customFormat="false" ht="15" hidden="false" customHeight="false" outlineLevel="0" collapsed="false">
      <c r="A93" s="13"/>
      <c r="B93" s="12"/>
      <c r="C93" s="12"/>
      <c r="D93" s="14"/>
      <c r="E93" s="12"/>
      <c r="F93" s="14"/>
      <c r="G93" s="27" t="str">
        <f aca="false">IF(OR(D93="",F93=""),"",F93-D93)</f>
        <v/>
      </c>
      <c r="H93" s="15" t="str">
        <f aca="false">IF(G93="","",IF(G93&gt;0,"Win",IF(G93&lt;0,"Loss","Even")))</f>
        <v/>
      </c>
    </row>
    <row r="94" customFormat="false" ht="15" hidden="false" customHeight="false" outlineLevel="0" collapsed="false">
      <c r="A94" s="13"/>
      <c r="B94" s="12"/>
      <c r="C94" s="12"/>
      <c r="D94" s="14"/>
      <c r="E94" s="12"/>
      <c r="F94" s="14"/>
      <c r="G94" s="27" t="str">
        <f aca="false">IF(OR(D94="",F94=""),"",F94-D94)</f>
        <v/>
      </c>
      <c r="H94" s="15" t="str">
        <f aca="false">IF(G94="","",IF(G94&gt;0,"Win",IF(G94&lt;0,"Loss","Even")))</f>
        <v/>
      </c>
    </row>
    <row r="95" customFormat="false" ht="15" hidden="false" customHeight="false" outlineLevel="0" collapsed="false">
      <c r="A95" s="13"/>
      <c r="B95" s="12"/>
      <c r="C95" s="12"/>
      <c r="D95" s="14"/>
      <c r="E95" s="12"/>
      <c r="F95" s="14"/>
      <c r="G95" s="27" t="str">
        <f aca="false">IF(OR(D95="",F95=""),"",F95-D95)</f>
        <v/>
      </c>
      <c r="H95" s="15" t="str">
        <f aca="false">IF(G95="","",IF(G95&gt;0,"Win",IF(G95&lt;0,"Loss","Even")))</f>
        <v/>
      </c>
    </row>
    <row r="96" customFormat="false" ht="15" hidden="false" customHeight="false" outlineLevel="0" collapsed="false">
      <c r="A96" s="13"/>
      <c r="B96" s="12"/>
      <c r="C96" s="12"/>
      <c r="D96" s="14"/>
      <c r="E96" s="12"/>
      <c r="F96" s="14"/>
      <c r="G96" s="27" t="str">
        <f aca="false">IF(OR(D96="",F96=""),"",F96-D96)</f>
        <v/>
      </c>
      <c r="H96" s="15" t="str">
        <f aca="false">IF(G96="","",IF(G96&gt;0,"Win",IF(G96&lt;0,"Loss","Even")))</f>
        <v/>
      </c>
    </row>
    <row r="97" customFormat="false" ht="15" hidden="false" customHeight="false" outlineLevel="0" collapsed="false">
      <c r="A97" s="13"/>
      <c r="B97" s="12"/>
      <c r="C97" s="12"/>
      <c r="D97" s="14"/>
      <c r="E97" s="12"/>
      <c r="F97" s="14"/>
      <c r="G97" s="27" t="str">
        <f aca="false">IF(OR(D97="",F97=""),"",F97-D97)</f>
        <v/>
      </c>
      <c r="H97" s="15" t="str">
        <f aca="false">IF(G97="","",IF(G97&gt;0,"Win",IF(G97&lt;0,"Loss","Even")))</f>
        <v/>
      </c>
    </row>
    <row r="98" customFormat="false" ht="15" hidden="false" customHeight="false" outlineLevel="0" collapsed="false">
      <c r="A98" s="13"/>
      <c r="B98" s="12"/>
      <c r="C98" s="12"/>
      <c r="D98" s="14"/>
      <c r="E98" s="12"/>
      <c r="F98" s="14"/>
      <c r="G98" s="27" t="str">
        <f aca="false">IF(OR(D98="",F98=""),"",F98-D98)</f>
        <v/>
      </c>
      <c r="H98" s="15" t="str">
        <f aca="false">IF(G98="","",IF(G98&gt;0,"Win",IF(G98&lt;0,"Loss","Even")))</f>
        <v/>
      </c>
    </row>
    <row r="99" customFormat="false" ht="15" hidden="false" customHeight="false" outlineLevel="0" collapsed="false">
      <c r="A99" s="13"/>
      <c r="B99" s="12"/>
      <c r="C99" s="12"/>
      <c r="D99" s="14"/>
      <c r="E99" s="12"/>
      <c r="F99" s="14"/>
      <c r="G99" s="27" t="str">
        <f aca="false">IF(OR(D99="",F99=""),"",F99-D99)</f>
        <v/>
      </c>
      <c r="H99" s="15" t="str">
        <f aca="false">IF(G99="","",IF(G99&gt;0,"Win",IF(G99&lt;0,"Loss","Even")))</f>
        <v/>
      </c>
    </row>
    <row r="100" customFormat="false" ht="15" hidden="false" customHeight="false" outlineLevel="0" collapsed="false">
      <c r="A100" s="13"/>
      <c r="B100" s="12"/>
      <c r="C100" s="12"/>
      <c r="D100" s="14"/>
      <c r="E100" s="12"/>
      <c r="F100" s="14"/>
      <c r="G100" s="27" t="str">
        <f aca="false">IF(OR(D100="",F100=""),"",F100-D100)</f>
        <v/>
      </c>
      <c r="H100" s="15" t="str">
        <f aca="false">IF(G100="","",IF(G100&gt;0,"Win",IF(G100&lt;0,"Loss","Even")))</f>
        <v/>
      </c>
    </row>
    <row r="101" customFormat="false" ht="15" hidden="false" customHeight="false" outlineLevel="0" collapsed="false">
      <c r="A101" s="13"/>
      <c r="B101" s="12"/>
      <c r="C101" s="12"/>
      <c r="D101" s="14"/>
      <c r="E101" s="12"/>
      <c r="F101" s="14"/>
      <c r="G101" s="27" t="str">
        <f aca="false">IF(OR(D101="",F101=""),"",F101-D101)</f>
        <v/>
      </c>
      <c r="H101" s="15" t="str">
        <f aca="false">IF(G101="","",IF(G101&gt;0,"Win",IF(G101&lt;0,"Loss","Even")))</f>
        <v/>
      </c>
    </row>
    <row r="102" customFormat="false" ht="15" hidden="false" customHeight="false" outlineLevel="0" collapsed="false">
      <c r="A102" s="13"/>
      <c r="B102" s="12"/>
      <c r="C102" s="12"/>
      <c r="D102" s="14"/>
      <c r="E102" s="12"/>
      <c r="F102" s="14"/>
      <c r="G102" s="27" t="str">
        <f aca="false">IF(OR(D102="",F102=""),"",F102-D102)</f>
        <v/>
      </c>
      <c r="H102" s="15" t="str">
        <f aca="false">IF(G102="","",IF(G102&gt;0,"Win",IF(G102&lt;0,"Loss","Even")))</f>
        <v/>
      </c>
    </row>
    <row r="103" customFormat="false" ht="15" hidden="false" customHeight="false" outlineLevel="0" collapsed="false">
      <c r="A103" s="13"/>
      <c r="B103" s="12"/>
      <c r="C103" s="12"/>
      <c r="D103" s="14"/>
      <c r="E103" s="12"/>
      <c r="F103" s="14"/>
      <c r="G103" s="27" t="str">
        <f aca="false">IF(OR(D103="",F103=""),"",F103-D103)</f>
        <v/>
      </c>
      <c r="H103" s="15" t="str">
        <f aca="false">IF(G103="","",IF(G103&gt;0,"Win",IF(G103&lt;0,"Loss","Even")))</f>
        <v/>
      </c>
    </row>
    <row r="104" customFormat="false" ht="15" hidden="false" customHeight="false" outlineLevel="0" collapsed="false">
      <c r="A104" s="13"/>
      <c r="B104" s="12"/>
      <c r="C104" s="12"/>
      <c r="D104" s="14"/>
      <c r="E104" s="12"/>
      <c r="F104" s="14"/>
      <c r="G104" s="27" t="str">
        <f aca="false">IF(OR(D104="",F104=""),"",F104-D104)</f>
        <v/>
      </c>
      <c r="H104" s="15" t="str">
        <f aca="false">IF(G104="","",IF(G104&gt;0,"Win",IF(G104&lt;0,"Loss","Even")))</f>
        <v/>
      </c>
    </row>
  </sheetData>
  <mergeCells count="1">
    <mergeCell ref="A2:H2"/>
  </mergeCells>
  <conditionalFormatting sqref="H5:H104">
    <cfRule type="cellIs" priority="2" operator="equal" aboveAverage="0" equalAverage="0" bottom="0" percent="0" rank="0" text="" dxfId="0">
      <formula>"Win"</formula>
    </cfRule>
    <cfRule type="cellIs" priority="3" operator="equal" aboveAverage="0" equalAverage="0" bottom="0" percent="0" rank="0" text="" dxfId="1">
      <formula>"Loss"</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A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0"/>
  </cols>
  <sheetData>
    <row r="1" customFormat="false" ht="19.7" hidden="false" customHeight="false" outlineLevel="0" collapsed="false">
      <c r="A1" s="1" t="s">
        <v>51</v>
      </c>
    </row>
    <row r="2" customFormat="false" ht="15" hidden="false" customHeight="false" outlineLevel="0" collapsed="false">
      <c r="A2" s="28" t="s">
        <v>52</v>
      </c>
    </row>
    <row r="4" customFormat="false" ht="33.75" hidden="false" customHeight="true" outlineLevel="0" collapsed="false">
      <c r="A4" s="29" t="s">
        <v>53</v>
      </c>
    </row>
    <row r="5" customFormat="false" ht="33.75" hidden="false" customHeight="true" outlineLevel="0" collapsed="false">
      <c r="A5" s="29" t="s">
        <v>54</v>
      </c>
    </row>
    <row r="6" customFormat="false" ht="33.75" hidden="false" customHeight="true" outlineLevel="0" collapsed="false">
      <c r="A6" s="29" t="s">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8"/>
  </cols>
  <sheetData>
    <row r="1" customFormat="false" ht="19.7" hidden="false" customHeight="false" outlineLevel="0" collapsed="false">
      <c r="A1" s="1" t="s">
        <v>56</v>
      </c>
    </row>
    <row r="2" customFormat="false" ht="39.75" hidden="false" customHeight="true" outlineLevel="0" collapsed="false">
      <c r="A2" s="30" t="s">
        <v>57</v>
      </c>
      <c r="B2" s="30"/>
    </row>
    <row r="3" customFormat="false" ht="15" hidden="false" customHeight="false" outlineLevel="0" collapsed="false">
      <c r="A3" s="11" t="s">
        <v>58</v>
      </c>
      <c r="B3" s="11" t="s">
        <v>59</v>
      </c>
    </row>
    <row r="4" customFormat="false" ht="15" hidden="false" customHeight="false" outlineLevel="0" collapsed="false">
      <c r="A4" s="12" t="s">
        <v>31</v>
      </c>
      <c r="B4" s="31" t="n">
        <v>0.15</v>
      </c>
    </row>
    <row r="5" customFormat="false" ht="15" hidden="false" customHeight="false" outlineLevel="0" collapsed="false">
      <c r="A5" s="12" t="s">
        <v>29</v>
      </c>
      <c r="B5" s="31" t="n">
        <v>0.12</v>
      </c>
    </row>
    <row r="6" customFormat="false" ht="15" hidden="false" customHeight="false" outlineLevel="0" collapsed="false">
      <c r="A6" s="12" t="s">
        <v>60</v>
      </c>
      <c r="B6" s="31" t="n">
        <v>0.05</v>
      </c>
    </row>
    <row r="7" customFormat="false" ht="15" hidden="false" customHeight="false" outlineLevel="0" collapsed="false">
      <c r="A7" s="12" t="s">
        <v>61</v>
      </c>
      <c r="B7" s="31" t="n">
        <v>0.02</v>
      </c>
    </row>
    <row r="8" customFormat="false" ht="15" hidden="false" customHeight="false" outlineLevel="0" collapsed="false">
      <c r="A8" s="12" t="s">
        <v>27</v>
      </c>
      <c r="B8" s="31" t="n">
        <v>0</v>
      </c>
    </row>
    <row r="9" customFormat="false" ht="15" hidden="false" customHeight="false" outlineLevel="0" collapsed="false">
      <c r="A9" s="12"/>
      <c r="B9" s="31"/>
    </row>
    <row r="10" customFormat="false" ht="15" hidden="false" customHeight="false" outlineLevel="0" collapsed="false">
      <c r="A10" s="12"/>
      <c r="B10" s="31"/>
    </row>
    <row r="11" customFormat="false" ht="15" hidden="false" customHeight="false" outlineLevel="0" collapsed="false">
      <c r="A11" s="12"/>
      <c r="B11" s="31"/>
    </row>
    <row r="12" customFormat="false" ht="15" hidden="false" customHeight="false" outlineLevel="0" collapsed="false">
      <c r="A12" s="12"/>
      <c r="B12" s="31"/>
    </row>
    <row r="13" customFormat="false" ht="15" hidden="false" customHeight="false" outlineLevel="0" collapsed="false">
      <c r="A13" s="12"/>
      <c r="B13" s="31"/>
    </row>
  </sheetData>
  <mergeCells count="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2026-10-19T11:12:28Z</dcterms:created>
  <dc:creator>openpyxl</dc:creator>
  <dc:description/>
  <dc:language>en-US</dc:language>
  <cp:lastModifiedBy/>
  <dcterms:modified xsi:type="dcterms:W3CDTF">2026-10-19T11:12:28Z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